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60" windowWidth="21012" windowHeight="8952"/>
  </bookViews>
  <sheets>
    <sheet name="ДО" sheetId="1" r:id="rId1"/>
    <sheet name="ЗО" sheetId="2" r:id="rId2"/>
  </sheets>
  <externalReferences>
    <externalReference r:id="rId3"/>
    <externalReference r:id="rId4"/>
  </externalReferences>
  <definedNames>
    <definedName name="_xlnm.Print_Titles" localSheetId="0">ДО!$1:$4</definedName>
    <definedName name="_xlnm.Print_Titles" localSheetId="1">ЗО!$1:$4</definedName>
    <definedName name="_xlnm.Print_Area" localSheetId="0">ДО!$A$1:$AB$93</definedName>
    <definedName name="_xlnm.Print_Area" localSheetId="1">ЗО!$A$1:$AA$95</definedName>
  </definedNames>
  <calcPr calcId="124519"/>
</workbook>
</file>

<file path=xl/calcChain.xml><?xml version="1.0" encoding="utf-8"?>
<calcChain xmlns="http://schemas.openxmlformats.org/spreadsheetml/2006/main">
  <c r="V94" i="2"/>
  <c r="N94"/>
  <c r="J94"/>
  <c r="F94"/>
  <c r="V93"/>
  <c r="R93"/>
  <c r="N93"/>
  <c r="J93"/>
  <c r="F93"/>
  <c r="Z92"/>
  <c r="U92"/>
  <c r="T92"/>
  <c r="W92" s="1"/>
  <c r="Q92"/>
  <c r="P92"/>
  <c r="S92" s="1"/>
  <c r="M92"/>
  <c r="L92"/>
  <c r="O92" s="1"/>
  <c r="I92"/>
  <c r="H92"/>
  <c r="K92" s="1"/>
  <c r="E92"/>
  <c r="Y92" s="1"/>
  <c r="D92"/>
  <c r="G92" s="1"/>
  <c r="Z90"/>
  <c r="U90"/>
  <c r="U93" s="1"/>
  <c r="T90"/>
  <c r="T93" s="1"/>
  <c r="Q90"/>
  <c r="Q93" s="1"/>
  <c r="P90"/>
  <c r="S90" s="1"/>
  <c r="M90"/>
  <c r="M93" s="1"/>
  <c r="L90"/>
  <c r="L93" s="1"/>
  <c r="I90"/>
  <c r="I93" s="1"/>
  <c r="H90"/>
  <c r="K90" s="1"/>
  <c r="E90"/>
  <c r="E93" s="1"/>
  <c r="D90"/>
  <c r="X90" s="1"/>
  <c r="AC88"/>
  <c r="AC87"/>
  <c r="AC86"/>
  <c r="AC85"/>
  <c r="V84"/>
  <c r="R84"/>
  <c r="N84"/>
  <c r="J84"/>
  <c r="F84"/>
  <c r="Z83"/>
  <c r="U83"/>
  <c r="T83"/>
  <c r="W83" s="1"/>
  <c r="Q83"/>
  <c r="P83"/>
  <c r="S83" s="1"/>
  <c r="M83"/>
  <c r="L83"/>
  <c r="O83" s="1"/>
  <c r="I83"/>
  <c r="Y83" s="1"/>
  <c r="H83"/>
  <c r="K83" s="1"/>
  <c r="E83"/>
  <c r="D83"/>
  <c r="G83" s="1"/>
  <c r="Z82"/>
  <c r="U82"/>
  <c r="T82"/>
  <c r="W82" s="1"/>
  <c r="Q82"/>
  <c r="P82"/>
  <c r="S82" s="1"/>
  <c r="M82"/>
  <c r="L82"/>
  <c r="O82" s="1"/>
  <c r="I82"/>
  <c r="H82"/>
  <c r="X82" s="1"/>
  <c r="E82"/>
  <c r="Y82" s="1"/>
  <c r="D82"/>
  <c r="G82" s="1"/>
  <c r="Z81"/>
  <c r="Z84" s="1"/>
  <c r="U81"/>
  <c r="U84" s="1"/>
  <c r="T81"/>
  <c r="W81" s="1"/>
  <c r="Q81"/>
  <c r="Q84" s="1"/>
  <c r="P81"/>
  <c r="P84" s="1"/>
  <c r="M81"/>
  <c r="M84" s="1"/>
  <c r="L81"/>
  <c r="O81" s="1"/>
  <c r="I81"/>
  <c r="I84" s="1"/>
  <c r="H81"/>
  <c r="H84" s="1"/>
  <c r="E81"/>
  <c r="E84" s="1"/>
  <c r="D81"/>
  <c r="G81" s="1"/>
  <c r="AC80"/>
  <c r="AC79"/>
  <c r="AC78"/>
  <c r="AC77"/>
  <c r="V76"/>
  <c r="R76"/>
  <c r="N76"/>
  <c r="J76"/>
  <c r="F76"/>
  <c r="Z73"/>
  <c r="U73"/>
  <c r="T73"/>
  <c r="W73" s="1"/>
  <c r="Q73"/>
  <c r="P73"/>
  <c r="S73" s="1"/>
  <c r="M73"/>
  <c r="L73"/>
  <c r="O73" s="1"/>
  <c r="I73"/>
  <c r="H73"/>
  <c r="X73" s="1"/>
  <c r="E73"/>
  <c r="Y73" s="1"/>
  <c r="D73"/>
  <c r="G73" s="1"/>
  <c r="Z72"/>
  <c r="U72"/>
  <c r="T72"/>
  <c r="W72" s="1"/>
  <c r="Q72"/>
  <c r="P72"/>
  <c r="S72" s="1"/>
  <c r="M72"/>
  <c r="L72"/>
  <c r="O72" s="1"/>
  <c r="I72"/>
  <c r="Y72" s="1"/>
  <c r="H72"/>
  <c r="K72" s="1"/>
  <c r="E72"/>
  <c r="D72"/>
  <c r="G72" s="1"/>
  <c r="Z71"/>
  <c r="U71"/>
  <c r="T71"/>
  <c r="W71" s="1"/>
  <c r="Q71"/>
  <c r="P71"/>
  <c r="S71" s="1"/>
  <c r="M71"/>
  <c r="L71"/>
  <c r="O71" s="1"/>
  <c r="I71"/>
  <c r="H71"/>
  <c r="X71" s="1"/>
  <c r="E71"/>
  <c r="Y71" s="1"/>
  <c r="D71"/>
  <c r="G71" s="1"/>
  <c r="Z70"/>
  <c r="U70"/>
  <c r="T70"/>
  <c r="W70" s="1"/>
  <c r="Q70"/>
  <c r="P70"/>
  <c r="S70" s="1"/>
  <c r="M70"/>
  <c r="L70"/>
  <c r="O70" s="1"/>
  <c r="I70"/>
  <c r="Y70" s="1"/>
  <c r="H70"/>
  <c r="K70" s="1"/>
  <c r="E70"/>
  <c r="D70"/>
  <c r="G70" s="1"/>
  <c r="Z69"/>
  <c r="U69"/>
  <c r="T69"/>
  <c r="W69" s="1"/>
  <c r="Q69"/>
  <c r="P69"/>
  <c r="S69" s="1"/>
  <c r="M69"/>
  <c r="L69"/>
  <c r="O69" s="1"/>
  <c r="I69"/>
  <c r="H69"/>
  <c r="X69" s="1"/>
  <c r="E69"/>
  <c r="Y69" s="1"/>
  <c r="D69"/>
  <c r="G69" s="1"/>
  <c r="Z68"/>
  <c r="U68"/>
  <c r="T68"/>
  <c r="W68" s="1"/>
  <c r="Q68"/>
  <c r="P68"/>
  <c r="S68" s="1"/>
  <c r="M68"/>
  <c r="L68"/>
  <c r="O68" s="1"/>
  <c r="I68"/>
  <c r="Y68" s="1"/>
  <c r="H68"/>
  <c r="K68" s="1"/>
  <c r="E68"/>
  <c r="D68"/>
  <c r="G68" s="1"/>
  <c r="Z67"/>
  <c r="U67"/>
  <c r="T67"/>
  <c r="W67" s="1"/>
  <c r="Q67"/>
  <c r="P67"/>
  <c r="S67" s="1"/>
  <c r="M67"/>
  <c r="L67"/>
  <c r="O67" s="1"/>
  <c r="I67"/>
  <c r="H67"/>
  <c r="X67" s="1"/>
  <c r="E67"/>
  <c r="Y67" s="1"/>
  <c r="D67"/>
  <c r="G67" s="1"/>
  <c r="Z66"/>
  <c r="Z76" s="1"/>
  <c r="U66"/>
  <c r="U76" s="1"/>
  <c r="T66"/>
  <c r="T76" s="1"/>
  <c r="Q66"/>
  <c r="Q76" s="1"/>
  <c r="P66"/>
  <c r="P76" s="1"/>
  <c r="M66"/>
  <c r="M76" s="1"/>
  <c r="L66"/>
  <c r="L76" s="1"/>
  <c r="I66"/>
  <c r="Y66" s="1"/>
  <c r="H66"/>
  <c r="H76" s="1"/>
  <c r="E66"/>
  <c r="E76" s="1"/>
  <c r="D66"/>
  <c r="D76" s="1"/>
  <c r="AC65"/>
  <c r="AC64"/>
  <c r="AC63"/>
  <c r="AC62"/>
  <c r="V61"/>
  <c r="R61"/>
  <c r="N61"/>
  <c r="F61"/>
  <c r="Z59"/>
  <c r="U59"/>
  <c r="T59"/>
  <c r="W59" s="1"/>
  <c r="Q59"/>
  <c r="P59"/>
  <c r="S59" s="1"/>
  <c r="M59"/>
  <c r="L59"/>
  <c r="O59" s="1"/>
  <c r="I59"/>
  <c r="Y59" s="1"/>
  <c r="H59"/>
  <c r="K59" s="1"/>
  <c r="E59"/>
  <c r="D59"/>
  <c r="G59" s="1"/>
  <c r="Z58"/>
  <c r="U58"/>
  <c r="T58"/>
  <c r="W58" s="1"/>
  <c r="Q58"/>
  <c r="P58"/>
  <c r="S58" s="1"/>
  <c r="M58"/>
  <c r="L58"/>
  <c r="O58" s="1"/>
  <c r="I58"/>
  <c r="H58"/>
  <c r="X58" s="1"/>
  <c r="E58"/>
  <c r="Y58" s="1"/>
  <c r="D58"/>
  <c r="G58" s="1"/>
  <c r="W57"/>
  <c r="S57"/>
  <c r="W56"/>
  <c r="S56"/>
  <c r="Z55"/>
  <c r="U55"/>
  <c r="T55"/>
  <c r="W55" s="1"/>
  <c r="Q55"/>
  <c r="P55"/>
  <c r="S55" s="1"/>
  <c r="M55"/>
  <c r="L55"/>
  <c r="O55" s="1"/>
  <c r="I55"/>
  <c r="Y55" s="1"/>
  <c r="H55"/>
  <c r="K55" s="1"/>
  <c r="E55"/>
  <c r="D55"/>
  <c r="G55" s="1"/>
  <c r="Z54"/>
  <c r="U54"/>
  <c r="T54"/>
  <c r="W54" s="1"/>
  <c r="Q54"/>
  <c r="P54"/>
  <c r="S54" s="1"/>
  <c r="M54"/>
  <c r="L54"/>
  <c r="O54" s="1"/>
  <c r="I54"/>
  <c r="H54"/>
  <c r="X54" s="1"/>
  <c r="E54"/>
  <c r="Y54" s="1"/>
  <c r="D54"/>
  <c r="G54" s="1"/>
  <c r="Z53"/>
  <c r="U53"/>
  <c r="T53"/>
  <c r="W53" s="1"/>
  <c r="Q53"/>
  <c r="P53"/>
  <c r="S53" s="1"/>
  <c r="M53"/>
  <c r="L53"/>
  <c r="O53" s="1"/>
  <c r="I53"/>
  <c r="Y53" s="1"/>
  <c r="H53"/>
  <c r="K53" s="1"/>
  <c r="E53"/>
  <c r="D53"/>
  <c r="G53" s="1"/>
  <c r="Z52"/>
  <c r="Z61" s="1"/>
  <c r="U52"/>
  <c r="U61" s="1"/>
  <c r="T52"/>
  <c r="T61" s="1"/>
  <c r="Q52"/>
  <c r="Q61" s="1"/>
  <c r="P52"/>
  <c r="P61" s="1"/>
  <c r="M52"/>
  <c r="M61" s="1"/>
  <c r="L52"/>
  <c r="L61" s="1"/>
  <c r="I52"/>
  <c r="I61" s="1"/>
  <c r="H52"/>
  <c r="X52" s="1"/>
  <c r="E52"/>
  <c r="E61" s="1"/>
  <c r="D52"/>
  <c r="D61" s="1"/>
  <c r="AC51"/>
  <c r="AC50"/>
  <c r="AC49"/>
  <c r="AC48"/>
  <c r="V47"/>
  <c r="R47"/>
  <c r="N47"/>
  <c r="F47"/>
  <c r="Z46"/>
  <c r="U46"/>
  <c r="U47" s="1"/>
  <c r="T46"/>
  <c r="W46" s="1"/>
  <c r="Q46"/>
  <c r="P46"/>
  <c r="S46" s="1"/>
  <c r="M46"/>
  <c r="M47" s="1"/>
  <c r="L46"/>
  <c r="O46" s="1"/>
  <c r="I46"/>
  <c r="H46"/>
  <c r="H47" s="1"/>
  <c r="E46"/>
  <c r="Y46" s="1"/>
  <c r="D46"/>
  <c r="G46" s="1"/>
  <c r="Z45"/>
  <c r="Z47" s="1"/>
  <c r="U45"/>
  <c r="T45"/>
  <c r="W45" s="1"/>
  <c r="W47" s="1"/>
  <c r="Q45"/>
  <c r="Q47" s="1"/>
  <c r="P45"/>
  <c r="P47" s="1"/>
  <c r="M45"/>
  <c r="L45"/>
  <c r="O45" s="1"/>
  <c r="O47" s="1"/>
  <c r="I45"/>
  <c r="Y45" s="1"/>
  <c r="H45"/>
  <c r="K45" s="1"/>
  <c r="E45"/>
  <c r="E47" s="1"/>
  <c r="D45"/>
  <c r="D47" s="1"/>
  <c r="AC44"/>
  <c r="AC43"/>
  <c r="AC42"/>
  <c r="AC41"/>
  <c r="V40"/>
  <c r="N40"/>
  <c r="J40"/>
  <c r="F40"/>
  <c r="Z39"/>
  <c r="U39"/>
  <c r="T39"/>
  <c r="W39" s="1"/>
  <c r="Q39"/>
  <c r="P39"/>
  <c r="S39" s="1"/>
  <c r="M39"/>
  <c r="L39"/>
  <c r="O39" s="1"/>
  <c r="I39"/>
  <c r="H39"/>
  <c r="X39" s="1"/>
  <c r="E39"/>
  <c r="Y39" s="1"/>
  <c r="D39"/>
  <c r="G39" s="1"/>
  <c r="U38"/>
  <c r="T38"/>
  <c r="W38" s="1"/>
  <c r="R38"/>
  <c r="R40" s="1"/>
  <c r="Q38"/>
  <c r="P38"/>
  <c r="M38"/>
  <c r="L38"/>
  <c r="O38" s="1"/>
  <c r="I38"/>
  <c r="H38"/>
  <c r="K38" s="1"/>
  <c r="E38"/>
  <c r="Y38" s="1"/>
  <c r="D38"/>
  <c r="X38" s="1"/>
  <c r="Z37"/>
  <c r="U37"/>
  <c r="T37"/>
  <c r="W37" s="1"/>
  <c r="Q37"/>
  <c r="P37"/>
  <c r="S37" s="1"/>
  <c r="M37"/>
  <c r="L37"/>
  <c r="O37" s="1"/>
  <c r="I37"/>
  <c r="Y37" s="1"/>
  <c r="H37"/>
  <c r="K37" s="1"/>
  <c r="E37"/>
  <c r="D37"/>
  <c r="G37" s="1"/>
  <c r="Z36"/>
  <c r="U36"/>
  <c r="T36"/>
  <c r="W36" s="1"/>
  <c r="Q36"/>
  <c r="P36"/>
  <c r="P40" s="1"/>
  <c r="M36"/>
  <c r="L36"/>
  <c r="O36" s="1"/>
  <c r="I36"/>
  <c r="H36"/>
  <c r="H40" s="1"/>
  <c r="E36"/>
  <c r="Y36" s="1"/>
  <c r="D36"/>
  <c r="G36" s="1"/>
  <c r="Z35"/>
  <c r="U35"/>
  <c r="U40" s="1"/>
  <c r="T35"/>
  <c r="T40" s="1"/>
  <c r="Q35"/>
  <c r="Q40" s="1"/>
  <c r="P35"/>
  <c r="S35" s="1"/>
  <c r="M35"/>
  <c r="M40" s="1"/>
  <c r="L35"/>
  <c r="L40" s="1"/>
  <c r="I35"/>
  <c r="Y35" s="1"/>
  <c r="H35"/>
  <c r="K35" s="1"/>
  <c r="E35"/>
  <c r="E40" s="1"/>
  <c r="D35"/>
  <c r="D40" s="1"/>
  <c r="AC34"/>
  <c r="AC33"/>
  <c r="AC32"/>
  <c r="AC31"/>
  <c r="Z30"/>
  <c r="V30"/>
  <c r="R30"/>
  <c r="P30"/>
  <c r="N30"/>
  <c r="L30"/>
  <c r="J30"/>
  <c r="H30"/>
  <c r="F30"/>
  <c r="Z29"/>
  <c r="U29"/>
  <c r="T29"/>
  <c r="W29" s="1"/>
  <c r="Q29"/>
  <c r="P29"/>
  <c r="S29" s="1"/>
  <c r="M29"/>
  <c r="L29"/>
  <c r="O29" s="1"/>
  <c r="I29"/>
  <c r="Y29" s="1"/>
  <c r="H29"/>
  <c r="E29"/>
  <c r="D29"/>
  <c r="X29" s="1"/>
  <c r="W28"/>
  <c r="Z27"/>
  <c r="U27"/>
  <c r="U30" s="1"/>
  <c r="T27"/>
  <c r="T30" s="1"/>
  <c r="Q27"/>
  <c r="Q30" s="1"/>
  <c r="P27"/>
  <c r="S27" s="1"/>
  <c r="S30" s="1"/>
  <c r="M27"/>
  <c r="M30" s="1"/>
  <c r="L27"/>
  <c r="O27" s="1"/>
  <c r="O30" s="1"/>
  <c r="I27"/>
  <c r="I30" s="1"/>
  <c r="H27"/>
  <c r="G27"/>
  <c r="E27"/>
  <c r="E30" s="1"/>
  <c r="D27"/>
  <c r="X27" s="1"/>
  <c r="X30" s="1"/>
  <c r="AC25"/>
  <c r="AC24"/>
  <c r="AC23"/>
  <c r="AC22"/>
  <c r="Z21"/>
  <c r="V21"/>
  <c r="R21"/>
  <c r="N21"/>
  <c r="J21"/>
  <c r="F21"/>
  <c r="Z20"/>
  <c r="U20"/>
  <c r="T20"/>
  <c r="W20" s="1"/>
  <c r="Q20"/>
  <c r="P20"/>
  <c r="P21" s="1"/>
  <c r="M20"/>
  <c r="L20"/>
  <c r="I20"/>
  <c r="H20"/>
  <c r="K20" s="1"/>
  <c r="E20"/>
  <c r="D20"/>
  <c r="G20" s="1"/>
  <c r="Z19"/>
  <c r="U19"/>
  <c r="U21" s="1"/>
  <c r="T19"/>
  <c r="T21" s="1"/>
  <c r="Q19"/>
  <c r="Q21" s="1"/>
  <c r="P19"/>
  <c r="M19"/>
  <c r="L19"/>
  <c r="O19" s="1"/>
  <c r="I19"/>
  <c r="I21" s="1"/>
  <c r="H19"/>
  <c r="K19" s="1"/>
  <c r="E19"/>
  <c r="E21" s="1"/>
  <c r="D19"/>
  <c r="AC18"/>
  <c r="AC17"/>
  <c r="AC16"/>
  <c r="AC15"/>
  <c r="V14"/>
  <c r="R14"/>
  <c r="P14"/>
  <c r="N14"/>
  <c r="J14"/>
  <c r="F14"/>
  <c r="E14"/>
  <c r="Z10"/>
  <c r="U10"/>
  <c r="T10"/>
  <c r="T94" s="1"/>
  <c r="Q10"/>
  <c r="P10"/>
  <c r="P94" s="1"/>
  <c r="M10"/>
  <c r="L10"/>
  <c r="L94" s="1"/>
  <c r="I10"/>
  <c r="I94" s="1"/>
  <c r="H10"/>
  <c r="E10"/>
  <c r="E94" s="1"/>
  <c r="D10"/>
  <c r="D94" s="1"/>
  <c r="AA29" l="1"/>
  <c r="Q94"/>
  <c r="Q14"/>
  <c r="Y40"/>
  <c r="M94"/>
  <c r="M14"/>
  <c r="U94"/>
  <c r="U14"/>
  <c r="AC20"/>
  <c r="Y47"/>
  <c r="Y76"/>
  <c r="G10"/>
  <c r="O10"/>
  <c r="W10"/>
  <c r="Y10"/>
  <c r="I14"/>
  <c r="L14"/>
  <c r="T14"/>
  <c r="K21"/>
  <c r="Y19"/>
  <c r="X20"/>
  <c r="AB20" s="1"/>
  <c r="W27"/>
  <c r="W30" s="1"/>
  <c r="AB27"/>
  <c r="G29"/>
  <c r="AC29"/>
  <c r="D30"/>
  <c r="AB30"/>
  <c r="H94"/>
  <c r="K10"/>
  <c r="S10"/>
  <c r="X10"/>
  <c r="Z94"/>
  <c r="AB10"/>
  <c r="D14"/>
  <c r="H14"/>
  <c r="Z14"/>
  <c r="X19"/>
  <c r="G19"/>
  <c r="G21" s="1"/>
  <c r="M21"/>
  <c r="S19"/>
  <c r="S21" s="1"/>
  <c r="W19"/>
  <c r="W21" s="1"/>
  <c r="AB19"/>
  <c r="Y20"/>
  <c r="O20"/>
  <c r="O21" s="1"/>
  <c r="S20"/>
  <c r="D21"/>
  <c r="H21"/>
  <c r="L21"/>
  <c r="K27"/>
  <c r="Y27"/>
  <c r="AA27" s="1"/>
  <c r="AA30" s="1"/>
  <c r="K29"/>
  <c r="AB39"/>
  <c r="AB67"/>
  <c r="AB69"/>
  <c r="AB71"/>
  <c r="AB73"/>
  <c r="G84"/>
  <c r="O84"/>
  <c r="W84"/>
  <c r="AB83"/>
  <c r="K93"/>
  <c r="S93"/>
  <c r="AB90"/>
  <c r="G30"/>
  <c r="AB54"/>
  <c r="AB58"/>
  <c r="AB68"/>
  <c r="AB72"/>
  <c r="AB82"/>
  <c r="AC83"/>
  <c r="X35"/>
  <c r="AA36"/>
  <c r="X37"/>
  <c r="AA37" s="1"/>
  <c r="G38"/>
  <c r="S38"/>
  <c r="Z38"/>
  <c r="AA39"/>
  <c r="AC39"/>
  <c r="I40"/>
  <c r="S45"/>
  <c r="S47" s="1"/>
  <c r="X45"/>
  <c r="AC45" s="1"/>
  <c r="I47"/>
  <c r="L47"/>
  <c r="T47"/>
  <c r="G52"/>
  <c r="G61" s="1"/>
  <c r="O52"/>
  <c r="O61" s="1"/>
  <c r="W52"/>
  <c r="W61" s="1"/>
  <c r="Y52"/>
  <c r="Y61" s="1"/>
  <c r="AC52"/>
  <c r="X53"/>
  <c r="AA53" s="1"/>
  <c r="AA54"/>
  <c r="AC54"/>
  <c r="X55"/>
  <c r="AA55" s="1"/>
  <c r="AA58"/>
  <c r="AC58"/>
  <c r="X59"/>
  <c r="AA59" s="1"/>
  <c r="H61"/>
  <c r="K66"/>
  <c r="S66"/>
  <c r="S76" s="1"/>
  <c r="X66"/>
  <c r="AB66"/>
  <c r="AA67"/>
  <c r="AC67"/>
  <c r="X68"/>
  <c r="AA68" s="1"/>
  <c r="AA69"/>
  <c r="AC69"/>
  <c r="X70"/>
  <c r="AA70" s="1"/>
  <c r="AA71"/>
  <c r="AC71"/>
  <c r="X72"/>
  <c r="AA72" s="1"/>
  <c r="AA73"/>
  <c r="AC73"/>
  <c r="I76"/>
  <c r="K81"/>
  <c r="S81"/>
  <c r="S84" s="1"/>
  <c r="X81"/>
  <c r="AB81"/>
  <c r="AA82"/>
  <c r="AC82"/>
  <c r="X83"/>
  <c r="AA83" s="1"/>
  <c r="D84"/>
  <c r="L84"/>
  <c r="T84"/>
  <c r="G90"/>
  <c r="G93" s="1"/>
  <c r="O90"/>
  <c r="O93" s="1"/>
  <c r="W90"/>
  <c r="W93" s="1"/>
  <c r="Y90"/>
  <c r="Y93" s="1"/>
  <c r="AC90"/>
  <c r="X92"/>
  <c r="X93" s="1"/>
  <c r="AB92"/>
  <c r="D93"/>
  <c r="H93"/>
  <c r="P93"/>
  <c r="Z93"/>
  <c r="R94"/>
  <c r="G35"/>
  <c r="G40" s="1"/>
  <c r="O35"/>
  <c r="O40" s="1"/>
  <c r="W35"/>
  <c r="W40" s="1"/>
  <c r="K36"/>
  <c r="K40" s="1"/>
  <c r="S36"/>
  <c r="S40" s="1"/>
  <c r="X36"/>
  <c r="AC36" s="1"/>
  <c r="AB36"/>
  <c r="K39"/>
  <c r="G45"/>
  <c r="G47" s="1"/>
  <c r="K46"/>
  <c r="K47" s="1"/>
  <c r="X46"/>
  <c r="AB46" s="1"/>
  <c r="K52"/>
  <c r="S52"/>
  <c r="S61" s="1"/>
  <c r="AB52"/>
  <c r="K54"/>
  <c r="K58"/>
  <c r="G66"/>
  <c r="G76" s="1"/>
  <c r="O66"/>
  <c r="O76" s="1"/>
  <c r="W66"/>
  <c r="W76" s="1"/>
  <c r="K67"/>
  <c r="K69"/>
  <c r="K71"/>
  <c r="K73"/>
  <c r="Y81"/>
  <c r="K82"/>
  <c r="AA92"/>
  <c r="Y84" l="1"/>
  <c r="AC81"/>
  <c r="AA81"/>
  <c r="AA84" s="1"/>
  <c r="X84"/>
  <c r="AB84" s="1"/>
  <c r="X76"/>
  <c r="AA66"/>
  <c r="AA76" s="1"/>
  <c r="AC38"/>
  <c r="AA38"/>
  <c r="AB38"/>
  <c r="X40"/>
  <c r="AA35"/>
  <c r="AA19"/>
  <c r="X21"/>
  <c r="AB21" s="1"/>
  <c r="X94"/>
  <c r="X14"/>
  <c r="AA10"/>
  <c r="K94"/>
  <c r="K14"/>
  <c r="Y94"/>
  <c r="Y14"/>
  <c r="AC10"/>
  <c r="O94"/>
  <c r="O14"/>
  <c r="K61"/>
  <c r="AA90"/>
  <c r="AA93" s="1"/>
  <c r="K84"/>
  <c r="K76"/>
  <c r="AA52"/>
  <c r="AA61" s="1"/>
  <c r="AC46"/>
  <c r="AB45"/>
  <c r="AC92"/>
  <c r="AB70"/>
  <c r="AC59"/>
  <c r="AC55"/>
  <c r="AC53"/>
  <c r="Z40"/>
  <c r="AC72"/>
  <c r="AC70"/>
  <c r="AC68"/>
  <c r="AB59"/>
  <c r="AB53"/>
  <c r="AB35"/>
  <c r="K30"/>
  <c r="AA20"/>
  <c r="AC93"/>
  <c r="AB93"/>
  <c r="AA45"/>
  <c r="X47"/>
  <c r="AB47" s="1"/>
  <c r="Y30"/>
  <c r="AC30" s="1"/>
  <c r="AC27"/>
  <c r="AC14"/>
  <c r="AB14"/>
  <c r="S94"/>
  <c r="S14"/>
  <c r="Y21"/>
  <c r="AC21" s="1"/>
  <c r="AC19"/>
  <c r="W94"/>
  <c r="W14"/>
  <c r="G94"/>
  <c r="G14"/>
  <c r="AA46"/>
  <c r="X61"/>
  <c r="AB61" s="1"/>
  <c r="AB55"/>
  <c r="AB37"/>
  <c r="AC94"/>
  <c r="AC37"/>
  <c r="AC66"/>
  <c r="AC35"/>
  <c r="AC76" l="1"/>
  <c r="AB76"/>
  <c r="AA47"/>
  <c r="AA40"/>
  <c r="AC84"/>
  <c r="AC61"/>
  <c r="AB40"/>
  <c r="AC40"/>
  <c r="AA94"/>
  <c r="AA14"/>
  <c r="AA21"/>
  <c r="AC47"/>
  <c r="W90" i="1" l="1"/>
  <c r="V90"/>
  <c r="U90"/>
  <c r="O90"/>
  <c r="K90"/>
  <c r="G90"/>
  <c r="X88"/>
  <c r="S88"/>
  <c r="AA88" s="1"/>
  <c r="R88"/>
  <c r="R90" s="1"/>
  <c r="Q88"/>
  <c r="N88"/>
  <c r="N90" s="1"/>
  <c r="M88"/>
  <c r="P88" s="1"/>
  <c r="J88"/>
  <c r="I88"/>
  <c r="F88"/>
  <c r="E88"/>
  <c r="H88" s="1"/>
  <c r="X87"/>
  <c r="X90" s="1"/>
  <c r="S87"/>
  <c r="AA87" s="1"/>
  <c r="AA90" s="1"/>
  <c r="Q87"/>
  <c r="P87"/>
  <c r="P90" s="1"/>
  <c r="M87"/>
  <c r="J87"/>
  <c r="I87"/>
  <c r="F87"/>
  <c r="F90" s="1"/>
  <c r="E87"/>
  <c r="X86"/>
  <c r="S86"/>
  <c r="S90" s="1"/>
  <c r="Q86"/>
  <c r="Q90" s="1"/>
  <c r="M86"/>
  <c r="M90" s="1"/>
  <c r="J86"/>
  <c r="J90" s="1"/>
  <c r="I86"/>
  <c r="I90" s="1"/>
  <c r="F86"/>
  <c r="E86"/>
  <c r="W81"/>
  <c r="V81"/>
  <c r="U81"/>
  <c r="O81"/>
  <c r="K81"/>
  <c r="G81"/>
  <c r="X79"/>
  <c r="X81" s="1"/>
  <c r="S79"/>
  <c r="S81" s="1"/>
  <c r="R79"/>
  <c r="R81" s="1"/>
  <c r="Q79"/>
  <c r="Q81" s="1"/>
  <c r="N79"/>
  <c r="N81" s="1"/>
  <c r="M79"/>
  <c r="M81" s="1"/>
  <c r="J79"/>
  <c r="J81" s="1"/>
  <c r="I79"/>
  <c r="F79"/>
  <c r="F81" s="1"/>
  <c r="E79"/>
  <c r="E81" s="1"/>
  <c r="W74"/>
  <c r="V74"/>
  <c r="U74"/>
  <c r="O74"/>
  <c r="K74"/>
  <c r="G74"/>
  <c r="X72"/>
  <c r="S72"/>
  <c r="AA72" s="1"/>
  <c r="R72"/>
  <c r="T72" s="1"/>
  <c r="Q72"/>
  <c r="N72"/>
  <c r="M72"/>
  <c r="J72"/>
  <c r="I72"/>
  <c r="F72"/>
  <c r="E72"/>
  <c r="X71"/>
  <c r="S71"/>
  <c r="AA71" s="1"/>
  <c r="R71"/>
  <c r="Q71"/>
  <c r="N71"/>
  <c r="M71"/>
  <c r="J71"/>
  <c r="I71"/>
  <c r="L71" s="1"/>
  <c r="F71"/>
  <c r="E71"/>
  <c r="H71" s="1"/>
  <c r="X70"/>
  <c r="X74" s="1"/>
  <c r="S70"/>
  <c r="S74" s="1"/>
  <c r="R70"/>
  <c r="R74" s="1"/>
  <c r="Q70"/>
  <c r="Q74" s="1"/>
  <c r="N70"/>
  <c r="N74" s="1"/>
  <c r="M70"/>
  <c r="M74" s="1"/>
  <c r="J70"/>
  <c r="J74" s="1"/>
  <c r="I70"/>
  <c r="F70"/>
  <c r="F74" s="1"/>
  <c r="E70"/>
  <c r="E74" s="1"/>
  <c r="W65"/>
  <c r="V65"/>
  <c r="U65"/>
  <c r="O65"/>
  <c r="K65"/>
  <c r="G65"/>
  <c r="X63"/>
  <c r="S63"/>
  <c r="AA63" s="1"/>
  <c r="R63"/>
  <c r="Q63"/>
  <c r="N63"/>
  <c r="M63"/>
  <c r="J63"/>
  <c r="I63"/>
  <c r="L63" s="1"/>
  <c r="F63"/>
  <c r="E63"/>
  <c r="X62"/>
  <c r="S62"/>
  <c r="AA62" s="1"/>
  <c r="Q62"/>
  <c r="T62" s="1"/>
  <c r="N62"/>
  <c r="M62"/>
  <c r="J62"/>
  <c r="I62"/>
  <c r="F62"/>
  <c r="E62"/>
  <c r="H62" s="1"/>
  <c r="X61"/>
  <c r="S61"/>
  <c r="R61"/>
  <c r="Q61"/>
  <c r="N61"/>
  <c r="M61"/>
  <c r="P61" s="1"/>
  <c r="J61"/>
  <c r="I61"/>
  <c r="F61"/>
  <c r="Z61" s="1"/>
  <c r="E61"/>
  <c r="X60"/>
  <c r="X65" s="1"/>
  <c r="S60"/>
  <c r="R60"/>
  <c r="R65" s="1"/>
  <c r="Q60"/>
  <c r="N60"/>
  <c r="N65" s="1"/>
  <c r="M60"/>
  <c r="J60"/>
  <c r="J65" s="1"/>
  <c r="I60"/>
  <c r="F60"/>
  <c r="E60"/>
  <c r="H60" s="1"/>
  <c r="O55"/>
  <c r="K55"/>
  <c r="G55"/>
  <c r="W53"/>
  <c r="W55" s="1"/>
  <c r="V53"/>
  <c r="U53"/>
  <c r="S53"/>
  <c r="R53"/>
  <c r="T53" s="1"/>
  <c r="Q53"/>
  <c r="N53"/>
  <c r="M53"/>
  <c r="J53"/>
  <c r="I53"/>
  <c r="F53"/>
  <c r="E53"/>
  <c r="AA52"/>
  <c r="V52"/>
  <c r="V55" s="1"/>
  <c r="U52"/>
  <c r="U55" s="1"/>
  <c r="S52"/>
  <c r="R52"/>
  <c r="T52" s="1"/>
  <c r="Q52"/>
  <c r="N52"/>
  <c r="M52"/>
  <c r="J52"/>
  <c r="I52"/>
  <c r="F52"/>
  <c r="E52"/>
  <c r="X51"/>
  <c r="S51"/>
  <c r="AA51" s="1"/>
  <c r="R51"/>
  <c r="Q51"/>
  <c r="N51"/>
  <c r="M51"/>
  <c r="J51"/>
  <c r="I51"/>
  <c r="F51"/>
  <c r="E51"/>
  <c r="H51" s="1"/>
  <c r="X50"/>
  <c r="S50"/>
  <c r="R50"/>
  <c r="R55" s="1"/>
  <c r="Q50"/>
  <c r="Q55" s="1"/>
  <c r="N50"/>
  <c r="N55" s="1"/>
  <c r="M50"/>
  <c r="M55" s="1"/>
  <c r="J50"/>
  <c r="I50"/>
  <c r="I55" s="1"/>
  <c r="F50"/>
  <c r="F55" s="1"/>
  <c r="E50"/>
  <c r="W45"/>
  <c r="V45"/>
  <c r="U45"/>
  <c r="O45"/>
  <c r="K45"/>
  <c r="G45"/>
  <c r="X43"/>
  <c r="S43"/>
  <c r="AA43" s="1"/>
  <c r="R43"/>
  <c r="T43" s="1"/>
  <c r="Q43"/>
  <c r="N43"/>
  <c r="M43"/>
  <c r="J43"/>
  <c r="I43"/>
  <c r="L43" s="1"/>
  <c r="F43"/>
  <c r="E43"/>
  <c r="H43" s="1"/>
  <c r="X42"/>
  <c r="X45" s="1"/>
  <c r="S42"/>
  <c r="AA42" s="1"/>
  <c r="AA45" s="1"/>
  <c r="R42"/>
  <c r="Q42"/>
  <c r="Q45" s="1"/>
  <c r="N42"/>
  <c r="N45" s="1"/>
  <c r="M42"/>
  <c r="J42"/>
  <c r="I42"/>
  <c r="I45" s="1"/>
  <c r="F42"/>
  <c r="F45" s="1"/>
  <c r="E42"/>
  <c r="E45" s="1"/>
  <c r="O37"/>
  <c r="K37"/>
  <c r="G37"/>
  <c r="S35"/>
  <c r="AA35" s="1"/>
  <c r="Q35"/>
  <c r="N35"/>
  <c r="M35"/>
  <c r="P35" s="1"/>
  <c r="J35"/>
  <c r="I35"/>
  <c r="L35" s="1"/>
  <c r="F35"/>
  <c r="E35"/>
  <c r="X34"/>
  <c r="S34"/>
  <c r="R34"/>
  <c r="Q34"/>
  <c r="N34"/>
  <c r="M34"/>
  <c r="J34"/>
  <c r="I34"/>
  <c r="F34"/>
  <c r="E34"/>
  <c r="H34" s="1"/>
  <c r="W33"/>
  <c r="W37" s="1"/>
  <c r="V33"/>
  <c r="V37" s="1"/>
  <c r="U33"/>
  <c r="U37" s="1"/>
  <c r="S33"/>
  <c r="AA33" s="1"/>
  <c r="R33"/>
  <c r="Q33"/>
  <c r="N33"/>
  <c r="M33"/>
  <c r="P33" s="1"/>
  <c r="J33"/>
  <c r="I33"/>
  <c r="F33"/>
  <c r="E33"/>
  <c r="X32"/>
  <c r="S32"/>
  <c r="AA32" s="1"/>
  <c r="R32"/>
  <c r="R37" s="1"/>
  <c r="Q32"/>
  <c r="N32"/>
  <c r="M32"/>
  <c r="M37" s="1"/>
  <c r="J32"/>
  <c r="I32"/>
  <c r="F32"/>
  <c r="F37" s="1"/>
  <c r="E32"/>
  <c r="X27"/>
  <c r="W27"/>
  <c r="V27"/>
  <c r="U27"/>
  <c r="O27"/>
  <c r="K27"/>
  <c r="G27"/>
  <c r="S26"/>
  <c r="S25"/>
  <c r="AA25" s="1"/>
  <c r="R25"/>
  <c r="T25" s="1"/>
  <c r="Q25"/>
  <c r="N25"/>
  <c r="M25"/>
  <c r="J25"/>
  <c r="I25"/>
  <c r="F25"/>
  <c r="E25"/>
  <c r="S24"/>
  <c r="R24"/>
  <c r="Q24"/>
  <c r="N24"/>
  <c r="M24"/>
  <c r="J24"/>
  <c r="I24"/>
  <c r="F24"/>
  <c r="E24"/>
  <c r="H24" s="1"/>
  <c r="S23"/>
  <c r="AA23" s="1"/>
  <c r="R23"/>
  <c r="T23" s="1"/>
  <c r="Q23"/>
  <c r="N23"/>
  <c r="M23"/>
  <c r="J23"/>
  <c r="I23"/>
  <c r="F23"/>
  <c r="E23"/>
  <c r="S22"/>
  <c r="S27" s="1"/>
  <c r="R22"/>
  <c r="R27" s="1"/>
  <c r="Q22"/>
  <c r="Q27" s="1"/>
  <c r="N22"/>
  <c r="N27" s="1"/>
  <c r="M22"/>
  <c r="J22"/>
  <c r="I22"/>
  <c r="I27" s="1"/>
  <c r="F22"/>
  <c r="E22"/>
  <c r="H22" s="1"/>
  <c r="X17"/>
  <c r="W17"/>
  <c r="V17"/>
  <c r="U17"/>
  <c r="O17"/>
  <c r="O92" s="1"/>
  <c r="K17"/>
  <c r="G17"/>
  <c r="G92" s="1"/>
  <c r="AB16"/>
  <c r="Z16"/>
  <c r="Y16"/>
  <c r="S15"/>
  <c r="R15"/>
  <c r="Q15"/>
  <c r="N15"/>
  <c r="M15"/>
  <c r="J15"/>
  <c r="I15"/>
  <c r="F15"/>
  <c r="E15"/>
  <c r="S14"/>
  <c r="AA14" s="1"/>
  <c r="R14"/>
  <c r="Q14"/>
  <c r="N14"/>
  <c r="M14"/>
  <c r="P14" s="1"/>
  <c r="J14"/>
  <c r="I14"/>
  <c r="F14"/>
  <c r="E14"/>
  <c r="H14" s="1"/>
  <c r="S13"/>
  <c r="AA13" s="1"/>
  <c r="R13"/>
  <c r="Q13"/>
  <c r="N13"/>
  <c r="M13"/>
  <c r="J13"/>
  <c r="I13"/>
  <c r="L13" s="1"/>
  <c r="F13"/>
  <c r="E13"/>
  <c r="H13" s="1"/>
  <c r="S12"/>
  <c r="R12"/>
  <c r="Q12"/>
  <c r="N12"/>
  <c r="M12"/>
  <c r="J12"/>
  <c r="I12"/>
  <c r="F12"/>
  <c r="E12"/>
  <c r="S11"/>
  <c r="AA11" s="1"/>
  <c r="R11"/>
  <c r="Q11"/>
  <c r="N11"/>
  <c r="M11"/>
  <c r="P11" s="1"/>
  <c r="J11"/>
  <c r="I11"/>
  <c r="F11"/>
  <c r="E11"/>
  <c r="H11" s="1"/>
  <c r="S10"/>
  <c r="R10"/>
  <c r="Q10"/>
  <c r="N10"/>
  <c r="N17" s="1"/>
  <c r="M10"/>
  <c r="J10"/>
  <c r="I10"/>
  <c r="F10"/>
  <c r="F17" s="1"/>
  <c r="E10"/>
  <c r="M17" l="1"/>
  <c r="Q17"/>
  <c r="Z11"/>
  <c r="R17"/>
  <c r="Y12"/>
  <c r="P12"/>
  <c r="J17"/>
  <c r="T14"/>
  <c r="H15"/>
  <c r="Y15"/>
  <c r="F27"/>
  <c r="E27"/>
  <c r="M27"/>
  <c r="H25"/>
  <c r="P25"/>
  <c r="H32"/>
  <c r="L32"/>
  <c r="Z33"/>
  <c r="T33"/>
  <c r="Z34"/>
  <c r="M45"/>
  <c r="S45"/>
  <c r="S55"/>
  <c r="AA50"/>
  <c r="Z51"/>
  <c r="T51"/>
  <c r="H52"/>
  <c r="L52"/>
  <c r="Y52"/>
  <c r="H53"/>
  <c r="Y53"/>
  <c r="P53"/>
  <c r="AA53"/>
  <c r="X53"/>
  <c r="Z63"/>
  <c r="T63"/>
  <c r="L70"/>
  <c r="AA70"/>
  <c r="AA74" s="1"/>
  <c r="Z71"/>
  <c r="T71"/>
  <c r="H72"/>
  <c r="L72"/>
  <c r="Y72"/>
  <c r="I74"/>
  <c r="L79"/>
  <c r="AA79"/>
  <c r="AA81" s="1"/>
  <c r="I81"/>
  <c r="H86"/>
  <c r="E90"/>
  <c r="Y87"/>
  <c r="Z88"/>
  <c r="Y11"/>
  <c r="Y13"/>
  <c r="U92"/>
  <c r="W92"/>
  <c r="Z23"/>
  <c r="Y24"/>
  <c r="Z25"/>
  <c r="E37"/>
  <c r="Y34"/>
  <c r="Q37"/>
  <c r="Y42"/>
  <c r="Y51"/>
  <c r="Z53"/>
  <c r="Y62"/>
  <c r="E65"/>
  <c r="M65"/>
  <c r="Y71"/>
  <c r="Z72"/>
  <c r="Y88"/>
  <c r="AA37"/>
  <c r="S17"/>
  <c r="T10"/>
  <c r="J45"/>
  <c r="Z42"/>
  <c r="Y60"/>
  <c r="I65"/>
  <c r="AA61"/>
  <c r="T61"/>
  <c r="J37"/>
  <c r="Z32"/>
  <c r="AA34"/>
  <c r="T34"/>
  <c r="AA60"/>
  <c r="AA65" s="1"/>
  <c r="T60"/>
  <c r="T65" s="1"/>
  <c r="S65"/>
  <c r="L74"/>
  <c r="L81"/>
  <c r="Z10"/>
  <c r="M92"/>
  <c r="AA10"/>
  <c r="T11"/>
  <c r="Z12"/>
  <c r="T12"/>
  <c r="AA12"/>
  <c r="P13"/>
  <c r="AB13" s="1"/>
  <c r="Z14"/>
  <c r="L15"/>
  <c r="L22"/>
  <c r="Y22"/>
  <c r="H23"/>
  <c r="H27" s="1"/>
  <c r="L24"/>
  <c r="P32"/>
  <c r="T32"/>
  <c r="T37" s="1"/>
  <c r="Y32"/>
  <c r="H33"/>
  <c r="L34"/>
  <c r="Z35"/>
  <c r="Y35"/>
  <c r="I37"/>
  <c r="H42"/>
  <c r="H45" s="1"/>
  <c r="P43"/>
  <c r="AB43" s="1"/>
  <c r="Y43"/>
  <c r="Y45" s="1"/>
  <c r="P50"/>
  <c r="T50"/>
  <c r="T55" s="1"/>
  <c r="Y50"/>
  <c r="Y55" s="1"/>
  <c r="P52"/>
  <c r="J55"/>
  <c r="L60"/>
  <c r="L62"/>
  <c r="E17"/>
  <c r="I17"/>
  <c r="L10"/>
  <c r="Y10"/>
  <c r="H12"/>
  <c r="L12"/>
  <c r="Z13"/>
  <c r="Y14"/>
  <c r="Z15"/>
  <c r="P15"/>
  <c r="T15"/>
  <c r="AA15"/>
  <c r="V92"/>
  <c r="J27"/>
  <c r="J92" s="1"/>
  <c r="P22"/>
  <c r="T22"/>
  <c r="AA22"/>
  <c r="Y23"/>
  <c r="P23"/>
  <c r="Z24"/>
  <c r="P24"/>
  <c r="T24"/>
  <c r="AA24"/>
  <c r="Y25"/>
  <c r="N37"/>
  <c r="N92" s="1"/>
  <c r="Y33"/>
  <c r="X33"/>
  <c r="X37" s="1"/>
  <c r="P34"/>
  <c r="H35"/>
  <c r="AB35" s="1"/>
  <c r="S37"/>
  <c r="L42"/>
  <c r="P42"/>
  <c r="P45" s="1"/>
  <c r="R45"/>
  <c r="R92" s="1"/>
  <c r="T42"/>
  <c r="T45" s="1"/>
  <c r="Z43"/>
  <c r="E55"/>
  <c r="H50"/>
  <c r="H55" s="1"/>
  <c r="Z50"/>
  <c r="AA55"/>
  <c r="L51"/>
  <c r="P51"/>
  <c r="Z52"/>
  <c r="F65"/>
  <c r="F92" s="1"/>
  <c r="P60"/>
  <c r="Q65"/>
  <c r="Q92" s="1"/>
  <c r="Z60"/>
  <c r="H61"/>
  <c r="Y61"/>
  <c r="L61"/>
  <c r="AB61" s="1"/>
  <c r="Z62"/>
  <c r="P62"/>
  <c r="Y90"/>
  <c r="H63"/>
  <c r="P63"/>
  <c r="Y63"/>
  <c r="H70"/>
  <c r="H74" s="1"/>
  <c r="P70"/>
  <c r="T70"/>
  <c r="T74" s="1"/>
  <c r="Y70"/>
  <c r="Y74" s="1"/>
  <c r="P71"/>
  <c r="AB71" s="1"/>
  <c r="P72"/>
  <c r="AB72" s="1"/>
  <c r="H79"/>
  <c r="H81" s="1"/>
  <c r="P79"/>
  <c r="P81" s="1"/>
  <c r="T79"/>
  <c r="T81" s="1"/>
  <c r="Y79"/>
  <c r="Y81" s="1"/>
  <c r="L87"/>
  <c r="Z87"/>
  <c r="Z90" s="1"/>
  <c r="L88"/>
  <c r="H10"/>
  <c r="P10"/>
  <c r="P17" s="1"/>
  <c r="L11"/>
  <c r="L14"/>
  <c r="AB14" s="1"/>
  <c r="Z22"/>
  <c r="L23"/>
  <c r="AB23" s="1"/>
  <c r="L25"/>
  <c r="AB25" s="1"/>
  <c r="L33"/>
  <c r="AB33" s="1"/>
  <c r="L50"/>
  <c r="X52"/>
  <c r="X55" s="1"/>
  <c r="L53"/>
  <c r="AB53" s="1"/>
  <c r="Z70"/>
  <c r="Z74" s="1"/>
  <c r="Z79"/>
  <c r="Z81" s="1"/>
  <c r="L86"/>
  <c r="T86"/>
  <c r="H87"/>
  <c r="H90" s="1"/>
  <c r="T87"/>
  <c r="T88"/>
  <c r="H65" l="1"/>
  <c r="X92"/>
  <c r="E92"/>
  <c r="H37"/>
  <c r="AB63"/>
  <c r="L90"/>
  <c r="AB87"/>
  <c r="L45"/>
  <c r="AB42"/>
  <c r="AB45" s="1"/>
  <c r="AB10"/>
  <c r="L17"/>
  <c r="L65"/>
  <c r="AB60"/>
  <c r="AB50"/>
  <c r="L55"/>
  <c r="L27"/>
  <c r="AB22"/>
  <c r="AB88"/>
  <c r="T27"/>
  <c r="AB52"/>
  <c r="AB24"/>
  <c r="Y27"/>
  <c r="Z17"/>
  <c r="Z37"/>
  <c r="Z45"/>
  <c r="AB32"/>
  <c r="T17"/>
  <c r="T90"/>
  <c r="Z27"/>
  <c r="AB11"/>
  <c r="H17"/>
  <c r="H92" s="1"/>
  <c r="P74"/>
  <c r="Z65"/>
  <c r="P65"/>
  <c r="AB51"/>
  <c r="Z55"/>
  <c r="AA27"/>
  <c r="P27"/>
  <c r="AB12"/>
  <c r="Y17"/>
  <c r="I92"/>
  <c r="AB62"/>
  <c r="P55"/>
  <c r="AB34"/>
  <c r="Y37"/>
  <c r="P37"/>
  <c r="AB15"/>
  <c r="AA17"/>
  <c r="AB79"/>
  <c r="AB81" s="1"/>
  <c r="AB70"/>
  <c r="AB74" s="1"/>
  <c r="Y65"/>
  <c r="L37"/>
  <c r="S92"/>
  <c r="AB27" l="1"/>
  <c r="AA92"/>
  <c r="Y92"/>
  <c r="P92"/>
  <c r="T92"/>
  <c r="Z92"/>
  <c r="AB55"/>
  <c r="AB17"/>
  <c r="AB37"/>
  <c r="AB65"/>
  <c r="L92"/>
  <c r="AB90"/>
  <c r="AB92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I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<sst xmlns="http://schemas.openxmlformats.org/spreadsheetml/2006/main" count="846" uniqueCount="130">
  <si>
    <t xml:space="preserve">*ВНИМАНИЕ: фактическая численность студентов изменяется. Наиболее актуальные данные уточняются в деканате. </t>
  </si>
  <si>
    <t>ВГУ имени П.М.Машерова</t>
  </si>
  <si>
    <t>Дневная форма получения образования</t>
  </si>
  <si>
    <t>ФАКУЛЬТЕТ МАТЕМАТИКИ И ИНФОРМАЦИОННЫХ ТЕХНОЛОГИЙ</t>
  </si>
  <si>
    <t xml:space="preserve">Шифр </t>
  </si>
  <si>
    <t>Специальность</t>
  </si>
  <si>
    <t>Срок обучения</t>
  </si>
  <si>
    <t>1 к.</t>
  </si>
  <si>
    <t>2 к.</t>
  </si>
  <si>
    <t>3 к.</t>
  </si>
  <si>
    <t>4 к.</t>
  </si>
  <si>
    <t>5 к.</t>
  </si>
  <si>
    <t>по факультету</t>
  </si>
  <si>
    <t>факт</t>
  </si>
  <si>
    <t>а/о</t>
  </si>
  <si>
    <t>план</t>
  </si>
  <si>
    <t>баланс</t>
  </si>
  <si>
    <t>1-02 05 01</t>
  </si>
  <si>
    <t>Математика и информатика</t>
  </si>
  <si>
    <t>4 г.</t>
  </si>
  <si>
    <t>1-31 03 03</t>
  </si>
  <si>
    <t>Прикладная математика (по направлениям)</t>
  </si>
  <si>
    <t>1-31 03 07</t>
  </si>
  <si>
    <t>Прикладная информатика (по направлениям)</t>
  </si>
  <si>
    <t>1-40 01 01</t>
  </si>
  <si>
    <t>Программное обеспечениеинформационных технологий</t>
  </si>
  <si>
    <t>4г.</t>
  </si>
  <si>
    <t>1-31 04 01</t>
  </si>
  <si>
    <t>Физика (по направлениям)</t>
  </si>
  <si>
    <t>1-98 01 01-02</t>
  </si>
  <si>
    <t>Компьютерная безопасность</t>
  </si>
  <si>
    <t>всего</t>
  </si>
  <si>
    <t>БИОЛОГИЧЕСКИЙ ФАКУЛЬТЕТ</t>
  </si>
  <si>
    <t>1-02 04 01</t>
  </si>
  <si>
    <t>Биология и химия</t>
  </si>
  <si>
    <t>1-31 01 01-02</t>
  </si>
  <si>
    <t>Биология (научно-педагогическая деятельность)</t>
  </si>
  <si>
    <t>1-33 01 01</t>
  </si>
  <si>
    <t>Биоэкология</t>
  </si>
  <si>
    <t>1-31 02 01-02</t>
  </si>
  <si>
    <t>География (научно-педагогическая деятельность)</t>
  </si>
  <si>
    <t>ФИЛОЛОГИЧЕСКИЙ ФАКУЛЬТЕТ</t>
  </si>
  <si>
    <t>1-21 05 02</t>
  </si>
  <si>
    <t>Русская филология  (по направлениям)</t>
  </si>
  <si>
    <t>1-21 05 06</t>
  </si>
  <si>
    <t>Романо-германская филология со специализациями</t>
  </si>
  <si>
    <t>5 л.</t>
  </si>
  <si>
    <t>1-21 05 01</t>
  </si>
  <si>
    <t>Белорусская филология (по направлениям)</t>
  </si>
  <si>
    <t>Русский язык и литература. Иностранный язык</t>
  </si>
  <si>
    <t>ИСТОРИЧЕСКИЙ ФАКУЛЬТЕТ</t>
  </si>
  <si>
    <t>1-02 01 01</t>
  </si>
  <si>
    <t>История и обществоведческие дисциплины</t>
  </si>
  <si>
    <t>1-23 01 12-03</t>
  </si>
  <si>
    <t>Музейное дело и охрана историко-культурного наследия (культурное наследие и туризм)</t>
  </si>
  <si>
    <t>ХУДОЖЕСТВЕННО-ГРАФИЧЕСКИЙ ФАКУЛЬТЕТ</t>
  </si>
  <si>
    <t>1-03 01 03</t>
  </si>
  <si>
    <t>Изобразительное искусство и компьютерная графика</t>
  </si>
  <si>
    <t>1-03 01 06</t>
  </si>
  <si>
    <t>Изобразительное искусство, черчение и народные художественные промыслы</t>
  </si>
  <si>
    <t>1-15 02 01 03</t>
  </si>
  <si>
    <t>Декоративно-прикладное искусство</t>
  </si>
  <si>
    <t>1-19 01 01</t>
  </si>
  <si>
    <t>Дизайн</t>
  </si>
  <si>
    <t>ПЕДАГОГИЧЕСКИЙ ФАКУЛЬТЕТ</t>
  </si>
  <si>
    <t>1-01 01 01</t>
  </si>
  <si>
    <t>Дошкольное образование</t>
  </si>
  <si>
    <t>1-03 03 08</t>
  </si>
  <si>
    <t>Олигофренопедагогика</t>
  </si>
  <si>
    <t>1-03 01 02</t>
  </si>
  <si>
    <t>Музыкальное искусство, ритмика и хореография</t>
  </si>
  <si>
    <t>1-01 02 01</t>
  </si>
  <si>
    <t>Начальное образование</t>
  </si>
  <si>
    <t>ФАКУЛЬТЕТ СОЦИАЛЬНОЙ ПЕДАГОГИКИ И ПСИХОЛОГИИ</t>
  </si>
  <si>
    <t>1-03 04 01</t>
  </si>
  <si>
    <t>Социальная педагогика</t>
  </si>
  <si>
    <t>1-86 01 01</t>
  </si>
  <si>
    <t>Социальная работа (соц.-псих. деятельность)</t>
  </si>
  <si>
    <t>1-23 01 04</t>
  </si>
  <si>
    <t>Психология</t>
  </si>
  <si>
    <t>ФАКУЛЬТЕТ ФИЗИЧЕСКОЙ КУЛЬТУРЫ И СПОРТА</t>
  </si>
  <si>
    <t>1-03 02 01</t>
  </si>
  <si>
    <t>Физическая культура</t>
  </si>
  <si>
    <t xml:space="preserve">ЮРИДИЧЕСКИЙ ФАКУЛЬТЕТ </t>
  </si>
  <si>
    <t>Международное право</t>
  </si>
  <si>
    <t>Экономическое право</t>
  </si>
  <si>
    <t>1-24 01 02</t>
  </si>
  <si>
    <t>Правоведение</t>
  </si>
  <si>
    <t>ПРИМЕЧАНИЕ: "факт" - фактическая численность студентов на начало месяца; "а/о" - численность студентов, находящихся в академических отпусках и отпусках по уходу за ребенком; "план" - предельная численность студентов в соответствии с планом (контрольными цифрами) приема.</t>
  </si>
  <si>
    <t>Начальник УМО</t>
  </si>
  <si>
    <t>Н.Н. Семечкина</t>
  </si>
  <si>
    <t>Спеиалист УМО</t>
  </si>
  <si>
    <t>Н.В. Щепеткова</t>
  </si>
  <si>
    <t>Исп. Щепеткова</t>
  </si>
  <si>
    <r>
      <t>Сведения о количестве студентов, получающих высшее образование за счет средств бюджета на 01.10.18</t>
    </r>
    <r>
      <rPr>
        <sz val="14"/>
        <color rgb="FFFF0000"/>
        <rFont val="Times New Roman"/>
        <family val="1"/>
        <charset val="204"/>
      </rPr>
      <t>*</t>
    </r>
  </si>
  <si>
    <t>Заочная форма получения образования</t>
  </si>
  <si>
    <t>баланс план/факт    без учета наход-ся в отпусках</t>
  </si>
  <si>
    <r>
      <t xml:space="preserve">Программное обеспечение информационных технологий*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</si>
  <si>
    <t>3,5 г.</t>
  </si>
  <si>
    <t xml:space="preserve">1-33 01 01 </t>
  </si>
  <si>
    <t>6 л.</t>
  </si>
  <si>
    <t xml:space="preserve">Биоэкология </t>
  </si>
  <si>
    <t>Русская филология (по направлениям)</t>
  </si>
  <si>
    <t>Теология</t>
  </si>
  <si>
    <t>1-23 01 11-03</t>
  </si>
  <si>
    <t>Библиотечно-информационная деятельность (информатизация)</t>
  </si>
  <si>
    <t>1-23 01 12-04</t>
  </si>
  <si>
    <r>
      <t xml:space="preserve">Музейное дело и охрана историко-культурного наследия (культурное наследие и туризм)*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</si>
  <si>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r>
      <t xml:space="preserve">Музейное дело и охрана историко-культурного наследия (культурное наследие и туризм)*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</si>
  <si>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1-03 01 01</t>
  </si>
  <si>
    <t>Изобразительное искусство</t>
  </si>
  <si>
    <r>
      <t xml:space="preserve">Дошкольное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 </t>
    </r>
  </si>
  <si>
    <r>
      <t xml:space="preserve">Начальное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</si>
  <si>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1-03 01 07</t>
  </si>
  <si>
    <r>
      <t xml:space="preserve">Музыкальное искусство, ритмика и хореография*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</si>
  <si>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1-86 01 01-02</t>
  </si>
  <si>
    <t>Социальная работа (социально-психологическая деятельность)</t>
  </si>
  <si>
    <t>5 л</t>
  </si>
  <si>
    <t xml:space="preserve">6 л </t>
  </si>
  <si>
    <t>1-86 01 01-04</t>
  </si>
  <si>
    <t>Социальная работа (соц.-пед. деятельность)</t>
  </si>
  <si>
    <t>Социальная работа (соц.-эконом. деятельность)</t>
  </si>
  <si>
    <t>1-86 01 01-01</t>
  </si>
  <si>
    <t>5 л. 6 мес.</t>
  </si>
  <si>
    <r>
      <t>Социальная работа (соц.-пед. деятельность)</t>
    </r>
    <r>
      <rPr>
        <i/>
        <sz val="11"/>
        <color theme="3"/>
        <rFont val="Times New Roman"/>
        <family val="1"/>
        <charset val="204"/>
      </rPr>
      <t>*  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</si>
  <si>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r>
      <t xml:space="preserve">Социальная работа (соц.-псих. деятельность)*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</si>
  <si>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r>
      <t xml:space="preserve">Физическая культура*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</t>
    </r>
    <r>
      <rPr>
        <sz val="11"/>
        <rFont val="Times New Roman"/>
        <family val="1"/>
        <charset val="204"/>
      </rPr>
      <t xml:space="preserve"> </t>
    </r>
  </si>
  <si>
    <r>
      <t xml:space="preserve">Физическая культура*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</si>
  <si>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r>
      <t xml:space="preserve">Правоведение*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</si>
  <si>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r>
      <t>Сведение о количестве студентов, получающих образование за счет средств бюджета по состоянию на 01.10.18</t>
    </r>
    <r>
      <rPr>
        <sz val="14"/>
        <color rgb="FFFF0000"/>
        <rFont val="Times New Roman"/>
        <family val="1"/>
        <charset val="204"/>
      </rPr>
      <t>*</t>
    </r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</si>
</sst>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color theme="3"/>
      <name val="Times New Roman"/>
      <family val="1"/>
      <charset val="204"/>
    </font>
    <font>
      <b/>
      <i/>
      <sz val="10"/>
      <color theme="3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5F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rgb="FF000000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3">
    <xf numFmtId="0" fontId="0" fillId="0" borderId="0" xfId="0"/>
    <xf numFmtId="0" fontId="2" fillId="0" borderId="0" xfId="1" applyFill="1"/>
    <xf numFmtId="0" fontId="4" fillId="0" borderId="0" xfId="1" applyFont="1" applyFill="1" applyAlignment="1">
      <alignment horizontal="center" vertical="center"/>
    </xf>
    <xf numFmtId="0" fontId="6" fillId="0" borderId="0" xfId="1" applyFont="1" applyFill="1"/>
    <xf numFmtId="0" fontId="7" fillId="0" borderId="0" xfId="1" applyFont="1" applyFill="1"/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1" fontId="10" fillId="0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1" fontId="11" fillId="0" borderId="9" xfId="1" applyNumberFormat="1" applyFont="1" applyFill="1" applyBorder="1" applyAlignment="1">
      <alignment horizontal="center" vertical="center"/>
    </xf>
    <xf numFmtId="1" fontId="14" fillId="3" borderId="9" xfId="1" applyNumberFormat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14" fontId="11" fillId="0" borderId="9" xfId="1" applyNumberFormat="1" applyFont="1" applyFill="1" applyBorder="1" applyAlignment="1">
      <alignment horizontal="center" vertical="center"/>
    </xf>
    <xf numFmtId="1" fontId="11" fillId="0" borderId="8" xfId="1" applyNumberFormat="1" applyFont="1" applyFill="1" applyBorder="1" applyAlignment="1">
      <alignment horizontal="center" vertical="center"/>
    </xf>
    <xf numFmtId="1" fontId="14" fillId="0" borderId="9" xfId="1" applyNumberFormat="1" applyFont="1" applyFill="1" applyBorder="1" applyAlignment="1">
      <alignment horizontal="center" vertical="center"/>
    </xf>
    <xf numFmtId="1" fontId="11" fillId="0" borderId="12" xfId="1" applyNumberFormat="1" applyFont="1" applyFill="1" applyBorder="1" applyAlignment="1">
      <alignment horizontal="center" vertical="center"/>
    </xf>
    <xf numFmtId="1" fontId="14" fillId="2" borderId="13" xfId="1" applyNumberFormat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14" fontId="11" fillId="0" borderId="17" xfId="1" applyNumberFormat="1" applyFont="1" applyFill="1" applyBorder="1" applyAlignment="1">
      <alignment horizontal="center" vertical="center"/>
    </xf>
    <xf numFmtId="1" fontId="11" fillId="0" borderId="17" xfId="1" applyNumberFormat="1" applyFont="1" applyFill="1" applyBorder="1" applyAlignment="1">
      <alignment horizontal="center" vertical="center"/>
    </xf>
    <xf numFmtId="14" fontId="11" fillId="2" borderId="18" xfId="1" applyNumberFormat="1" applyFont="1" applyFill="1" applyBorder="1" applyAlignment="1">
      <alignment horizontal="center" vertical="center"/>
    </xf>
    <xf numFmtId="1" fontId="11" fillId="0" borderId="19" xfId="1" applyNumberFormat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1" fontId="14" fillId="0" borderId="20" xfId="1" applyNumberFormat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1" fontId="11" fillId="0" borderId="20" xfId="1" applyNumberFormat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1" fontId="11" fillId="0" borderId="22" xfId="1" applyNumberFormat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1" fontId="11" fillId="0" borderId="23" xfId="1" applyNumberFormat="1" applyFont="1" applyFill="1" applyBorder="1" applyAlignment="1">
      <alignment horizontal="center" vertical="center"/>
    </xf>
    <xf numFmtId="1" fontId="11" fillId="0" borderId="10" xfId="1" applyNumberFormat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/>
    </xf>
    <xf numFmtId="0" fontId="14" fillId="0" borderId="25" xfId="1" applyFont="1" applyFill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center"/>
    </xf>
    <xf numFmtId="0" fontId="15" fillId="2" borderId="26" xfId="1" applyFont="1" applyFill="1" applyBorder="1" applyAlignment="1">
      <alignment horizontal="center"/>
    </xf>
    <xf numFmtId="0" fontId="15" fillId="2" borderId="25" xfId="1" applyFont="1" applyFill="1" applyBorder="1" applyAlignment="1">
      <alignment horizontal="center"/>
    </xf>
    <xf numFmtId="0" fontId="15" fillId="2" borderId="27" xfId="1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6" fillId="0" borderId="0" xfId="1" applyFont="1" applyFill="1" applyBorder="1"/>
    <xf numFmtId="0" fontId="7" fillId="0" borderId="30" xfId="1" applyFont="1" applyFill="1" applyBorder="1"/>
    <xf numFmtId="0" fontId="9" fillId="0" borderId="3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 wrapText="1"/>
    </xf>
    <xf numFmtId="14" fontId="11" fillId="0" borderId="33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1" fontId="11" fillId="0" borderId="32" xfId="1" applyNumberFormat="1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1" fontId="14" fillId="2" borderId="35" xfId="1" applyNumberFormat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 wrapText="1"/>
    </xf>
    <xf numFmtId="1" fontId="11" fillId="0" borderId="16" xfId="1" applyNumberFormat="1" applyFont="1" applyFill="1" applyBorder="1" applyAlignment="1">
      <alignment horizontal="center" vertical="center"/>
    </xf>
    <xf numFmtId="1" fontId="14" fillId="0" borderId="17" xfId="1" applyNumberFormat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1" fontId="14" fillId="2" borderId="36" xfId="1" applyNumberFormat="1" applyFont="1" applyFill="1" applyBorder="1" applyAlignment="1">
      <alignment horizontal="center" vertical="center"/>
    </xf>
    <xf numFmtId="14" fontId="11" fillId="3" borderId="9" xfId="1" applyNumberFormat="1" applyFont="1" applyFill="1" applyBorder="1" applyAlignment="1">
      <alignment horizontal="center" vertical="center"/>
    </xf>
    <xf numFmtId="1" fontId="11" fillId="0" borderId="37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14" fontId="11" fillId="0" borderId="13" xfId="1" applyNumberFormat="1" applyFont="1" applyFill="1" applyBorder="1" applyAlignment="1">
      <alignment horizontal="center" vertical="center"/>
    </xf>
    <xf numFmtId="14" fontId="11" fillId="0" borderId="35" xfId="1" applyNumberFormat="1" applyFont="1" applyFill="1" applyBorder="1" applyAlignment="1">
      <alignment horizontal="center" vertical="center"/>
    </xf>
    <xf numFmtId="1" fontId="11" fillId="0" borderId="15" xfId="1" applyNumberFormat="1" applyFont="1" applyFill="1" applyBorder="1" applyAlignment="1">
      <alignment horizontal="center" vertical="center"/>
    </xf>
    <xf numFmtId="14" fontId="11" fillId="2" borderId="41" xfId="1" applyNumberFormat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14" fontId="11" fillId="3" borderId="33" xfId="1" applyNumberFormat="1" applyFont="1" applyFill="1" applyBorder="1" applyAlignment="1">
      <alignment horizontal="center" vertical="center"/>
    </xf>
    <xf numFmtId="14" fontId="11" fillId="4" borderId="17" xfId="1" applyNumberFormat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4" fillId="2" borderId="41" xfId="1" applyFont="1" applyFill="1" applyBorder="1" applyAlignment="1">
      <alignment horizontal="center" vertical="center"/>
    </xf>
    <xf numFmtId="0" fontId="15" fillId="0" borderId="24" xfId="1" applyFont="1" applyFill="1" applyBorder="1"/>
    <xf numFmtId="0" fontId="15" fillId="0" borderId="25" xfId="1" applyFont="1" applyFill="1" applyBorder="1"/>
    <xf numFmtId="0" fontId="15" fillId="2" borderId="26" xfId="1" applyFont="1" applyFill="1" applyBorder="1"/>
    <xf numFmtId="0" fontId="15" fillId="2" borderId="25" xfId="1" applyFont="1" applyFill="1" applyBorder="1"/>
    <xf numFmtId="0" fontId="16" fillId="0" borderId="0" xfId="1" applyFont="1" applyFill="1"/>
    <xf numFmtId="14" fontId="11" fillId="2" borderId="17" xfId="1" applyNumberFormat="1" applyFont="1" applyFill="1" applyBorder="1" applyAlignment="1">
      <alignment horizontal="center" vertical="center"/>
    </xf>
    <xf numFmtId="1" fontId="15" fillId="0" borderId="25" xfId="1" applyNumberFormat="1" applyFont="1" applyFill="1" applyBorder="1" applyAlignment="1">
      <alignment horizontal="center"/>
    </xf>
    <xf numFmtId="1" fontId="15" fillId="2" borderId="27" xfId="1" applyNumberFormat="1" applyFont="1" applyFill="1" applyBorder="1" applyAlignment="1">
      <alignment horizontal="center"/>
    </xf>
    <xf numFmtId="1" fontId="15" fillId="2" borderId="26" xfId="1" applyNumberFormat="1" applyFont="1" applyFill="1" applyBorder="1" applyAlignment="1">
      <alignment horizontal="center"/>
    </xf>
    <xf numFmtId="1" fontId="15" fillId="0" borderId="24" xfId="1" applyNumberFormat="1" applyFont="1" applyFill="1" applyBorder="1" applyAlignment="1">
      <alignment horizontal="center"/>
    </xf>
    <xf numFmtId="1" fontId="15" fillId="2" borderId="25" xfId="1" applyNumberFormat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1" fontId="11" fillId="0" borderId="10" xfId="1" applyNumberFormat="1" applyFont="1" applyFill="1" applyBorder="1" applyAlignment="1">
      <alignment horizontal="center" vertical="center" wrapText="1"/>
    </xf>
    <xf numFmtId="1" fontId="14" fillId="0" borderId="10" xfId="1" applyNumberFormat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14" fontId="14" fillId="0" borderId="25" xfId="1" applyNumberFormat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1" fontId="10" fillId="0" borderId="25" xfId="1" applyNumberFormat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3" fillId="0" borderId="0" xfId="1" applyFont="1" applyFill="1"/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14" fontId="11" fillId="0" borderId="0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 vertical="center"/>
    </xf>
    <xf numFmtId="14" fontId="11" fillId="2" borderId="0" xfId="1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14" fontId="14" fillId="0" borderId="0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5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1" fillId="0" borderId="0" xfId="2" applyFill="1"/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0" xfId="1" applyFont="1" applyFill="1"/>
    <xf numFmtId="0" fontId="11" fillId="0" borderId="0" xfId="0" applyFont="1" applyAlignment="1">
      <alignment vertical="center" wrapText="1"/>
    </xf>
    <xf numFmtId="1" fontId="11" fillId="0" borderId="0" xfId="0" applyNumberFormat="1" applyFont="1" applyFill="1" applyAlignment="1">
      <alignment horizontal="left" vertical="center"/>
    </xf>
    <xf numFmtId="1" fontId="6" fillId="0" borderId="0" xfId="1" applyNumberFormat="1" applyFont="1" applyFill="1"/>
    <xf numFmtId="0" fontId="6" fillId="2" borderId="0" xfId="1" applyFont="1" applyFill="1"/>
    <xf numFmtId="1" fontId="7" fillId="0" borderId="0" xfId="1" applyNumberFormat="1" applyFont="1" applyFill="1"/>
    <xf numFmtId="0" fontId="7" fillId="3" borderId="0" xfId="1" applyFont="1" applyFill="1"/>
    <xf numFmtId="0" fontId="7" fillId="2" borderId="0" xfId="1" applyFont="1" applyFill="1"/>
    <xf numFmtId="0" fontId="23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9" fillId="5" borderId="0" xfId="2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5" borderId="0" xfId="2" applyFont="1" applyFill="1" applyAlignment="1">
      <alignment horizontal="center" vertical="center"/>
    </xf>
    <xf numFmtId="0" fontId="10" fillId="0" borderId="44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horizontal="center" vertical="center"/>
    </xf>
    <xf numFmtId="0" fontId="11" fillId="5" borderId="13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5" borderId="11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0" fillId="0" borderId="45" xfId="2" applyFont="1" applyFill="1" applyBorder="1" applyAlignment="1">
      <alignment horizontal="center" vertical="center" wrapText="1"/>
    </xf>
    <xf numFmtId="0" fontId="28" fillId="0" borderId="9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 wrapText="1"/>
    </xf>
    <xf numFmtId="0" fontId="30" fillId="0" borderId="10" xfId="2" applyFont="1" applyFill="1" applyBorder="1" applyAlignment="1">
      <alignment horizontal="center" vertical="center" wrapText="1"/>
    </xf>
    <xf numFmtId="1" fontId="14" fillId="0" borderId="12" xfId="2" applyNumberFormat="1" applyFont="1" applyFill="1" applyBorder="1" applyAlignment="1">
      <alignment horizontal="center" vertical="center"/>
    </xf>
    <xf numFmtId="1" fontId="14" fillId="0" borderId="9" xfId="2" applyNumberFormat="1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/>
    </xf>
    <xf numFmtId="1" fontId="11" fillId="0" borderId="8" xfId="2" applyNumberFormat="1" applyFont="1" applyFill="1" applyBorder="1" applyAlignment="1">
      <alignment horizontal="center" vertical="center"/>
    </xf>
    <xf numFmtId="1" fontId="11" fillId="0" borderId="12" xfId="2" applyNumberFormat="1" applyFont="1" applyFill="1" applyBorder="1" applyAlignment="1">
      <alignment horizontal="center" vertical="center"/>
    </xf>
    <xf numFmtId="1" fontId="15" fillId="0" borderId="44" xfId="2" applyNumberFormat="1" applyFont="1" applyFill="1" applyBorder="1" applyAlignment="1">
      <alignment horizontal="center" vertical="center"/>
    </xf>
    <xf numFmtId="1" fontId="31" fillId="0" borderId="0" xfId="2" applyNumberFormat="1" applyFont="1" applyFill="1" applyAlignment="1">
      <alignment horizontal="center" vertical="center"/>
    </xf>
    <xf numFmtId="0" fontId="27" fillId="0" borderId="9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 wrapText="1"/>
    </xf>
    <xf numFmtId="0" fontId="27" fillId="0" borderId="15" xfId="2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horizontal="center" vertical="center" wrapText="1"/>
    </xf>
    <xf numFmtId="14" fontId="11" fillId="0" borderId="15" xfId="2" applyNumberFormat="1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14" fontId="14" fillId="0" borderId="15" xfId="2" applyNumberFormat="1" applyFont="1" applyFill="1" applyBorder="1" applyAlignment="1">
      <alignment horizontal="center" vertical="center"/>
    </xf>
    <xf numFmtId="0" fontId="11" fillId="5" borderId="46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0" fontId="14" fillId="5" borderId="41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4" fillId="5" borderId="46" xfId="2" applyFont="1" applyFill="1" applyBorder="1" applyAlignment="1">
      <alignment horizontal="center" vertical="center"/>
    </xf>
    <xf numFmtId="0" fontId="11" fillId="0" borderId="47" xfId="2" applyFont="1" applyFill="1" applyBorder="1" applyAlignment="1">
      <alignment horizontal="center" vertical="center"/>
    </xf>
    <xf numFmtId="1" fontId="15" fillId="0" borderId="48" xfId="2" applyNumberFormat="1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/>
    </xf>
    <xf numFmtId="0" fontId="16" fillId="0" borderId="27" xfId="2" applyFont="1" applyFill="1" applyBorder="1" applyAlignment="1">
      <alignment horizontal="center" wrapText="1"/>
    </xf>
    <xf numFmtId="0" fontId="10" fillId="0" borderId="24" xfId="2" applyFont="1" applyFill="1" applyBorder="1" applyAlignment="1">
      <alignment horizontal="center"/>
    </xf>
    <xf numFmtId="1" fontId="15" fillId="0" borderId="49" xfId="2" applyNumberFormat="1" applyFont="1" applyFill="1" applyBorder="1" applyAlignment="1">
      <alignment horizontal="center"/>
    </xf>
    <xf numFmtId="1" fontId="15" fillId="0" borderId="25" xfId="2" applyNumberFormat="1" applyFont="1" applyFill="1" applyBorder="1" applyAlignment="1">
      <alignment horizontal="center"/>
    </xf>
    <xf numFmtId="0" fontId="15" fillId="5" borderId="26" xfId="2" applyFont="1" applyFill="1" applyBorder="1" applyAlignment="1">
      <alignment horizontal="center"/>
    </xf>
    <xf numFmtId="1" fontId="15" fillId="0" borderId="24" xfId="2" applyNumberFormat="1" applyFont="1" applyFill="1" applyBorder="1" applyAlignment="1">
      <alignment horizontal="center"/>
    </xf>
    <xf numFmtId="0" fontId="15" fillId="5" borderId="27" xfId="2" applyFont="1" applyFill="1" applyBorder="1" applyAlignment="1">
      <alignment horizontal="center"/>
    </xf>
    <xf numFmtId="0" fontId="15" fillId="5" borderId="25" xfId="2" applyFont="1" applyFill="1" applyBorder="1" applyAlignment="1">
      <alignment horizontal="center"/>
    </xf>
    <xf numFmtId="1" fontId="15" fillId="0" borderId="50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/>
    </xf>
    <xf numFmtId="1" fontId="11" fillId="0" borderId="9" xfId="2" applyNumberFormat="1" applyFont="1" applyFill="1" applyBorder="1" applyAlignment="1">
      <alignment horizontal="center" vertical="center"/>
    </xf>
    <xf numFmtId="1" fontId="14" fillId="5" borderId="13" xfId="2" applyNumberFormat="1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vertical="center"/>
    </xf>
    <xf numFmtId="0" fontId="11" fillId="0" borderId="15" xfId="2" applyFont="1" applyFill="1" applyBorder="1" applyAlignment="1">
      <alignment vertical="center" wrapText="1"/>
    </xf>
    <xf numFmtId="1" fontId="11" fillId="0" borderId="47" xfId="2" applyNumberFormat="1" applyFont="1" applyFill="1" applyBorder="1" applyAlignment="1">
      <alignment horizontal="center" vertical="center"/>
    </xf>
    <xf numFmtId="1" fontId="11" fillId="0" borderId="15" xfId="2" applyNumberFormat="1" applyFont="1" applyFill="1" applyBorder="1" applyAlignment="1">
      <alignment horizontal="center" vertical="center"/>
    </xf>
    <xf numFmtId="1" fontId="14" fillId="5" borderId="46" xfId="2" applyNumberFormat="1" applyFont="1" applyFill="1" applyBorder="1" applyAlignment="1">
      <alignment horizontal="center" vertical="center"/>
    </xf>
    <xf numFmtId="0" fontId="1" fillId="0" borderId="0" xfId="2" applyFill="1" applyAlignment="1">
      <alignment horizontal="center"/>
    </xf>
    <xf numFmtId="0" fontId="27" fillId="0" borderId="15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center"/>
    </xf>
    <xf numFmtId="0" fontId="15" fillId="0" borderId="25" xfId="2" applyFont="1" applyFill="1" applyBorder="1" applyAlignment="1">
      <alignment horizontal="center"/>
    </xf>
    <xf numFmtId="0" fontId="16" fillId="0" borderId="0" xfId="2" applyFont="1" applyFill="1" applyAlignment="1">
      <alignment horizontal="center"/>
    </xf>
    <xf numFmtId="0" fontId="11" fillId="3" borderId="9" xfId="2" applyFont="1" applyFill="1" applyBorder="1" applyAlignment="1">
      <alignment vertical="center" wrapText="1"/>
    </xf>
    <xf numFmtId="0" fontId="1" fillId="6" borderId="0" xfId="2" applyFill="1"/>
    <xf numFmtId="1" fontId="11" fillId="0" borderId="44" xfId="2" applyNumberFormat="1" applyFont="1" applyFill="1" applyBorder="1" applyAlignment="1">
      <alignment horizontal="center" vertical="center"/>
    </xf>
    <xf numFmtId="1" fontId="11" fillId="0" borderId="45" xfId="2" applyNumberFormat="1" applyFont="1" applyFill="1" applyBorder="1" applyAlignment="1">
      <alignment horizontal="center" vertical="center"/>
    </xf>
    <xf numFmtId="1" fontId="11" fillId="0" borderId="32" xfId="2" applyNumberFormat="1" applyFont="1" applyFill="1" applyBorder="1" applyAlignment="1">
      <alignment horizontal="center" vertical="center"/>
    </xf>
    <xf numFmtId="1" fontId="11" fillId="0" borderId="14" xfId="2" applyNumberFormat="1" applyFont="1" applyFill="1" applyBorder="1" applyAlignment="1">
      <alignment horizontal="center" vertical="center"/>
    </xf>
    <xf numFmtId="0" fontId="15" fillId="0" borderId="50" xfId="2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9" fillId="0" borderId="9" xfId="2" applyFont="1" applyFill="1" applyBorder="1"/>
    <xf numFmtId="1" fontId="14" fillId="0" borderId="47" xfId="2" applyNumberFormat="1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vertical="center" wrapText="1"/>
    </xf>
    <xf numFmtId="0" fontId="16" fillId="0" borderId="26" xfId="2" applyFont="1" applyFill="1" applyBorder="1" applyAlignment="1">
      <alignment horizontal="center" wrapText="1"/>
    </xf>
    <xf numFmtId="0" fontId="14" fillId="0" borderId="12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" fillId="0" borderId="0" xfId="2" applyFill="1" applyAlignment="1">
      <alignment horizontal="center" wrapText="1"/>
    </xf>
    <xf numFmtId="0" fontId="11" fillId="0" borderId="0" xfId="2" applyFont="1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1" fillId="0" borderId="0" xfId="2" applyFont="1" applyFill="1"/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wrapText="1"/>
    </xf>
    <xf numFmtId="0" fontId="11" fillId="0" borderId="0" xfId="0" applyFont="1" applyFill="1"/>
    <xf numFmtId="0" fontId="33" fillId="0" borderId="0" xfId="0" applyFont="1" applyFill="1"/>
    <xf numFmtId="0" fontId="14" fillId="0" borderId="0" xfId="0" applyFont="1"/>
    <xf numFmtId="0" fontId="33" fillId="7" borderId="0" xfId="0" applyFont="1" applyFill="1"/>
    <xf numFmtId="0" fontId="14" fillId="0" borderId="0" xfId="0" applyFont="1" applyFill="1"/>
    <xf numFmtId="0" fontId="34" fillId="0" borderId="0" xfId="0" applyFont="1" applyFill="1"/>
    <xf numFmtId="0" fontId="34" fillId="7" borderId="0" xfId="0" applyFont="1" applyFill="1"/>
    <xf numFmtId="0" fontId="33" fillId="0" borderId="0" xfId="0" applyFont="1"/>
    <xf numFmtId="0" fontId="34" fillId="0" borderId="0" xfId="0" applyFont="1"/>
    <xf numFmtId="0" fontId="1" fillId="0" borderId="0" xfId="2" applyFill="1" applyAlignment="1">
      <alignment wrapText="1"/>
    </xf>
    <xf numFmtId="0" fontId="11" fillId="0" borderId="0" xfId="2" applyFont="1" applyFill="1"/>
    <xf numFmtId="0" fontId="6" fillId="0" borderId="0" xfId="2" applyFont="1" applyFill="1"/>
    <xf numFmtId="0" fontId="14" fillId="0" borderId="0" xfId="2" applyFont="1" applyFill="1"/>
    <xf numFmtId="0" fontId="6" fillId="5" borderId="0" xfId="2" applyFont="1" applyFill="1"/>
    <xf numFmtId="0" fontId="7" fillId="0" borderId="0" xfId="2" applyFont="1" applyFill="1"/>
    <xf numFmtId="0" fontId="7" fillId="5" borderId="0" xfId="2" applyFont="1" applyFill="1"/>
    <xf numFmtId="0" fontId="11" fillId="0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horizontal="center" vertical="center" wrapText="1"/>
    </xf>
    <xf numFmtId="0" fontId="13" fillId="0" borderId="40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Fill="1" applyAlignment="1">
      <alignment horizontal="left" vertical="center"/>
    </xf>
    <xf numFmtId="0" fontId="23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6" fillId="0" borderId="0" xfId="2" applyFont="1" applyFill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42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27" fillId="0" borderId="9" xfId="2" applyFont="1" applyFill="1" applyBorder="1" applyAlignment="1">
      <alignment horizontal="center" vertical="center"/>
    </xf>
    <xf numFmtId="0" fontId="1" fillId="0" borderId="9" xfId="2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/>
    </xf>
    <xf numFmtId="0" fontId="14" fillId="0" borderId="39" xfId="2" applyFont="1" applyFill="1" applyBorder="1" applyAlignment="1">
      <alignment horizontal="center" vertical="center"/>
    </xf>
    <xf numFmtId="0" fontId="14" fillId="0" borderId="42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27" fillId="0" borderId="9" xfId="2" applyFont="1" applyFill="1" applyBorder="1" applyAlignment="1">
      <alignment horizontal="center" vertical="center" wrapText="1"/>
    </xf>
    <xf numFmtId="0" fontId="1" fillId="0" borderId="9" xfId="2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3" xfId="2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4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7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1.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 16-17"/>
      <sheetName val="1сентября16(16-17)"/>
      <sheetName val="вакансии 1.09"/>
      <sheetName val="1октября16(16-17)"/>
      <sheetName val="т-1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18"/>
      <sheetName val="1августа18(17-18)"/>
      <sheetName val="вакансии"/>
      <sheetName val="СДВИЖКА18"/>
      <sheetName val="1сентября18(18-19)"/>
      <sheetName val="1октября18(18-19)"/>
      <sheetName val="т-3"/>
      <sheetName val="т-1-18"/>
      <sheetName val="места 18-19"/>
      <sheetName val="рассчет"/>
      <sheetName val="1ноября18(18-19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0">
          <cell r="O40">
            <v>40</v>
          </cell>
        </row>
        <row r="64">
          <cell r="O64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11">
          <cell r="O11">
            <v>19</v>
          </cell>
        </row>
        <row r="12">
          <cell r="O12">
            <v>19</v>
          </cell>
        </row>
        <row r="13">
          <cell r="O13">
            <v>24</v>
          </cell>
        </row>
        <row r="14">
          <cell r="O14">
            <v>24</v>
          </cell>
        </row>
        <row r="15">
          <cell r="O15">
            <v>17</v>
          </cell>
        </row>
        <row r="16">
          <cell r="O16">
            <v>0</v>
          </cell>
        </row>
        <row r="23">
          <cell r="O23">
            <v>14</v>
          </cell>
        </row>
        <row r="24">
          <cell r="O24">
            <v>12</v>
          </cell>
        </row>
        <row r="25">
          <cell r="O25">
            <v>10</v>
          </cell>
        </row>
        <row r="26">
          <cell r="O26">
            <v>15</v>
          </cell>
        </row>
        <row r="33">
          <cell r="O33">
            <v>15</v>
          </cell>
        </row>
        <row r="34">
          <cell r="O34">
            <v>30</v>
          </cell>
        </row>
        <row r="35">
          <cell r="O35">
            <v>17</v>
          </cell>
        </row>
        <row r="36">
          <cell r="O36">
            <v>0</v>
          </cell>
        </row>
        <row r="43">
          <cell r="O43">
            <v>15</v>
          </cell>
        </row>
        <row r="44">
          <cell r="O44">
            <v>25</v>
          </cell>
        </row>
        <row r="51">
          <cell r="O51">
            <v>12</v>
          </cell>
        </row>
        <row r="52">
          <cell r="O52">
            <v>12</v>
          </cell>
        </row>
        <row r="53">
          <cell r="O53">
            <v>6</v>
          </cell>
        </row>
        <row r="54">
          <cell r="O54">
            <v>10</v>
          </cell>
        </row>
        <row r="61">
          <cell r="O61">
            <v>19</v>
          </cell>
        </row>
        <row r="62">
          <cell r="O62">
            <v>15</v>
          </cell>
        </row>
        <row r="63">
          <cell r="O63">
            <v>0</v>
          </cell>
        </row>
        <row r="64">
          <cell r="O64">
            <v>23</v>
          </cell>
        </row>
        <row r="71">
          <cell r="O71">
            <v>15</v>
          </cell>
        </row>
        <row r="72">
          <cell r="O72">
            <v>15</v>
          </cell>
        </row>
        <row r="73">
          <cell r="O73">
            <v>10</v>
          </cell>
        </row>
        <row r="80">
          <cell r="O80">
            <v>35</v>
          </cell>
        </row>
        <row r="88">
          <cell r="O88">
            <v>0</v>
          </cell>
        </row>
        <row r="89">
          <cell r="O89">
            <v>2</v>
          </cell>
        </row>
      </sheetData>
      <sheetData sheetId="57" refreshError="1"/>
      <sheetData sheetId="58" refreshError="1"/>
      <sheetData sheetId="59">
        <row r="7">
          <cell r="N7">
            <v>0</v>
          </cell>
        </row>
        <row r="14">
          <cell r="C14">
            <v>20</v>
          </cell>
          <cell r="E14">
            <v>0</v>
          </cell>
          <cell r="F14">
            <v>18</v>
          </cell>
          <cell r="H14">
            <v>0</v>
          </cell>
          <cell r="I14">
            <v>12</v>
          </cell>
          <cell r="K14">
            <v>0</v>
          </cell>
          <cell r="L14">
            <v>9</v>
          </cell>
          <cell r="N14">
            <v>0</v>
          </cell>
        </row>
        <row r="21">
          <cell r="N21">
            <v>0</v>
          </cell>
        </row>
        <row r="28">
          <cell r="C28">
            <v>19</v>
          </cell>
          <cell r="E28">
            <v>0</v>
          </cell>
          <cell r="F28">
            <v>21</v>
          </cell>
          <cell r="H28">
            <v>0</v>
          </cell>
          <cell r="I28">
            <v>11</v>
          </cell>
          <cell r="K28">
            <v>0</v>
          </cell>
          <cell r="L28">
            <v>20</v>
          </cell>
        </row>
        <row r="42">
          <cell r="C42">
            <v>20</v>
          </cell>
          <cell r="E42">
            <v>0</v>
          </cell>
          <cell r="F42">
            <v>20</v>
          </cell>
          <cell r="H42">
            <v>0</v>
          </cell>
          <cell r="I42">
            <v>19</v>
          </cell>
          <cell r="K42">
            <v>1</v>
          </cell>
          <cell r="L42">
            <v>13</v>
          </cell>
          <cell r="N42">
            <v>0</v>
          </cell>
        </row>
        <row r="49">
          <cell r="N49">
            <v>0</v>
          </cell>
        </row>
        <row r="56">
          <cell r="C56">
            <v>0</v>
          </cell>
          <cell r="E56">
            <v>0</v>
          </cell>
          <cell r="F56">
            <v>13</v>
          </cell>
          <cell r="H56">
            <v>1</v>
          </cell>
          <cell r="I56">
            <v>0</v>
          </cell>
          <cell r="K56">
            <v>0</v>
          </cell>
          <cell r="L56">
            <v>7</v>
          </cell>
          <cell r="N56">
            <v>0</v>
          </cell>
        </row>
        <row r="70">
          <cell r="C70">
            <v>15</v>
          </cell>
          <cell r="E70">
            <v>0</v>
          </cell>
          <cell r="F70">
            <v>0</v>
          </cell>
          <cell r="H70">
            <v>0</v>
          </cell>
          <cell r="I70">
            <v>19</v>
          </cell>
          <cell r="K70">
            <v>0</v>
          </cell>
          <cell r="L70">
            <v>0</v>
          </cell>
          <cell r="N70">
            <v>0</v>
          </cell>
        </row>
        <row r="77">
          <cell r="C77">
            <v>19</v>
          </cell>
          <cell r="E77">
            <v>0</v>
          </cell>
          <cell r="F77">
            <v>21</v>
          </cell>
          <cell r="H77">
            <v>0</v>
          </cell>
          <cell r="I77">
            <v>22</v>
          </cell>
          <cell r="K77">
            <v>0</v>
          </cell>
          <cell r="L77">
            <v>21</v>
          </cell>
          <cell r="N77">
            <v>0</v>
          </cell>
        </row>
        <row r="91">
          <cell r="C91">
            <v>12</v>
          </cell>
          <cell r="E91">
            <v>0</v>
          </cell>
          <cell r="F91">
            <v>11</v>
          </cell>
          <cell r="H91">
            <v>0</v>
          </cell>
          <cell r="I91">
            <v>14</v>
          </cell>
          <cell r="K91">
            <v>0</v>
          </cell>
          <cell r="L91">
            <v>13</v>
          </cell>
          <cell r="N91">
            <v>0</v>
          </cell>
        </row>
        <row r="98">
          <cell r="N98">
            <v>0</v>
          </cell>
        </row>
        <row r="105">
          <cell r="C105">
            <v>10</v>
          </cell>
          <cell r="E105">
            <v>0</v>
          </cell>
          <cell r="F105">
            <v>11</v>
          </cell>
          <cell r="H105">
            <v>0</v>
          </cell>
          <cell r="I105">
            <v>10</v>
          </cell>
          <cell r="K105">
            <v>1</v>
          </cell>
          <cell r="L105">
            <v>10</v>
          </cell>
          <cell r="N105">
            <v>0</v>
          </cell>
        </row>
        <row r="119">
          <cell r="C119">
            <v>16</v>
          </cell>
          <cell r="E119">
            <v>0</v>
          </cell>
          <cell r="F119">
            <v>15</v>
          </cell>
          <cell r="H119">
            <v>0</v>
          </cell>
          <cell r="I119">
            <v>15</v>
          </cell>
          <cell r="K119">
            <v>0</v>
          </cell>
          <cell r="L119">
            <v>14</v>
          </cell>
          <cell r="N119">
            <v>0</v>
          </cell>
        </row>
        <row r="133">
          <cell r="C133">
            <v>0</v>
          </cell>
          <cell r="E133">
            <v>1</v>
          </cell>
          <cell r="F133">
            <v>10</v>
          </cell>
          <cell r="H133">
            <v>0</v>
          </cell>
          <cell r="I133">
            <v>10</v>
          </cell>
          <cell r="K133">
            <v>0</v>
          </cell>
          <cell r="L133">
            <v>11</v>
          </cell>
          <cell r="N133">
            <v>0</v>
          </cell>
        </row>
        <row r="140">
          <cell r="C140">
            <v>29</v>
          </cell>
          <cell r="E140">
            <v>0</v>
          </cell>
          <cell r="F140">
            <v>36</v>
          </cell>
          <cell r="H140">
            <v>1</v>
          </cell>
          <cell r="I140">
            <v>29</v>
          </cell>
          <cell r="K140">
            <v>1</v>
          </cell>
          <cell r="L140">
            <v>32</v>
          </cell>
          <cell r="N140">
            <v>0</v>
          </cell>
        </row>
        <row r="154">
          <cell r="C154">
            <v>0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5</v>
          </cell>
          <cell r="N154">
            <v>0</v>
          </cell>
          <cell r="O154">
            <v>0</v>
          </cell>
          <cell r="Q154">
            <v>1</v>
          </cell>
        </row>
        <row r="168">
          <cell r="C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0</v>
          </cell>
          <cell r="K168">
            <v>0</v>
          </cell>
          <cell r="L168">
            <v>10</v>
          </cell>
          <cell r="N168">
            <v>0</v>
          </cell>
        </row>
        <row r="175">
          <cell r="C175">
            <v>25</v>
          </cell>
          <cell r="E175">
            <v>0</v>
          </cell>
          <cell r="F175">
            <v>25</v>
          </cell>
          <cell r="H175">
            <v>0</v>
          </cell>
          <cell r="I175">
            <v>22</v>
          </cell>
          <cell r="K175">
            <v>1</v>
          </cell>
          <cell r="L175">
            <v>9</v>
          </cell>
          <cell r="N175">
            <v>0</v>
          </cell>
        </row>
        <row r="182">
          <cell r="C182">
            <v>13</v>
          </cell>
          <cell r="E182">
            <v>0</v>
          </cell>
          <cell r="F182">
            <v>13</v>
          </cell>
          <cell r="H182">
            <v>0</v>
          </cell>
          <cell r="I182">
            <v>17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189">
          <cell r="C189">
            <v>18</v>
          </cell>
          <cell r="E189">
            <v>0</v>
          </cell>
          <cell r="F189">
            <v>19</v>
          </cell>
          <cell r="I189">
            <v>19</v>
          </cell>
          <cell r="K189">
            <v>0</v>
          </cell>
          <cell r="L189">
            <v>14</v>
          </cell>
          <cell r="N189">
            <v>0</v>
          </cell>
        </row>
        <row r="217">
          <cell r="C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20</v>
          </cell>
          <cell r="K217">
            <v>1</v>
          </cell>
          <cell r="L217">
            <v>25</v>
          </cell>
          <cell r="N217">
            <v>0</v>
          </cell>
        </row>
        <row r="245">
          <cell r="C245">
            <v>19</v>
          </cell>
          <cell r="E245">
            <v>0</v>
          </cell>
          <cell r="F245">
            <v>15</v>
          </cell>
          <cell r="H245">
            <v>0</v>
          </cell>
          <cell r="I245">
            <v>14</v>
          </cell>
          <cell r="K245">
            <v>0</v>
          </cell>
          <cell r="L245">
            <v>16</v>
          </cell>
          <cell r="N245">
            <v>0</v>
          </cell>
        </row>
        <row r="266">
          <cell r="C266">
            <v>0</v>
          </cell>
          <cell r="E266">
            <v>0</v>
          </cell>
          <cell r="F266">
            <v>5</v>
          </cell>
          <cell r="H266">
            <v>0</v>
          </cell>
          <cell r="I266">
            <v>9</v>
          </cell>
          <cell r="K266">
            <v>0</v>
          </cell>
          <cell r="L266">
            <v>14</v>
          </cell>
          <cell r="N266">
            <v>0</v>
          </cell>
        </row>
        <row r="273">
          <cell r="C273">
            <v>9</v>
          </cell>
          <cell r="E273">
            <v>0</v>
          </cell>
          <cell r="F273">
            <v>9</v>
          </cell>
          <cell r="H273">
            <v>0</v>
          </cell>
          <cell r="I273">
            <v>17</v>
          </cell>
          <cell r="K273">
            <v>0</v>
          </cell>
          <cell r="L273">
            <v>0</v>
          </cell>
        </row>
        <row r="280">
          <cell r="C280">
            <v>27</v>
          </cell>
          <cell r="E280">
            <v>0</v>
          </cell>
          <cell r="F280">
            <v>27</v>
          </cell>
          <cell r="H280">
            <v>0</v>
          </cell>
          <cell r="I280">
            <v>20</v>
          </cell>
          <cell r="K280">
            <v>1</v>
          </cell>
          <cell r="L280">
            <v>29</v>
          </cell>
          <cell r="N280">
            <v>1</v>
          </cell>
          <cell r="O280">
            <v>39</v>
          </cell>
          <cell r="Q280">
            <v>0</v>
          </cell>
        </row>
        <row r="301">
          <cell r="C301">
            <v>15</v>
          </cell>
          <cell r="E301">
            <v>0</v>
          </cell>
          <cell r="F301">
            <v>15</v>
          </cell>
          <cell r="H301">
            <v>0</v>
          </cell>
          <cell r="I301">
            <v>12</v>
          </cell>
          <cell r="K301">
            <v>0</v>
          </cell>
          <cell r="L301">
            <v>14</v>
          </cell>
          <cell r="N301">
            <v>1</v>
          </cell>
        </row>
        <row r="336">
          <cell r="C336">
            <v>15</v>
          </cell>
          <cell r="E336">
            <v>0</v>
          </cell>
          <cell r="F336">
            <v>12</v>
          </cell>
          <cell r="H336">
            <v>1</v>
          </cell>
          <cell r="I336">
            <v>16</v>
          </cell>
          <cell r="K336">
            <v>1</v>
          </cell>
          <cell r="L336">
            <v>14</v>
          </cell>
          <cell r="N336">
            <v>0</v>
          </cell>
        </row>
        <row r="343">
          <cell r="K343">
            <v>0</v>
          </cell>
          <cell r="N343">
            <v>0</v>
          </cell>
        </row>
        <row r="350">
          <cell r="C350">
            <v>6</v>
          </cell>
          <cell r="E350">
            <v>0</v>
          </cell>
          <cell r="F350">
            <v>8</v>
          </cell>
          <cell r="H350">
            <v>0</v>
          </cell>
          <cell r="I350">
            <v>10</v>
          </cell>
          <cell r="K350">
            <v>0</v>
          </cell>
          <cell r="L350">
            <v>11</v>
          </cell>
          <cell r="N350">
            <v>0</v>
          </cell>
        </row>
        <row r="357">
          <cell r="C357">
            <v>21</v>
          </cell>
          <cell r="E357">
            <v>0</v>
          </cell>
          <cell r="F357">
            <v>20</v>
          </cell>
          <cell r="H357">
            <v>0</v>
          </cell>
          <cell r="I357">
            <v>18</v>
          </cell>
          <cell r="K357">
            <v>0</v>
          </cell>
          <cell r="L357">
            <v>18</v>
          </cell>
          <cell r="N357">
            <v>0</v>
          </cell>
        </row>
        <row r="371">
          <cell r="C371">
            <v>15</v>
          </cell>
          <cell r="E371">
            <v>0</v>
          </cell>
          <cell r="F371">
            <v>15</v>
          </cell>
          <cell r="H371">
            <v>0</v>
          </cell>
          <cell r="I371">
            <v>16</v>
          </cell>
          <cell r="K371">
            <v>0</v>
          </cell>
          <cell r="L371">
            <v>15</v>
          </cell>
          <cell r="N371">
            <v>0</v>
          </cell>
        </row>
        <row r="372">
          <cell r="K372">
            <v>0</v>
          </cell>
        </row>
        <row r="385">
          <cell r="C385">
            <v>21</v>
          </cell>
          <cell r="E385">
            <v>0</v>
          </cell>
          <cell r="F385">
            <v>22</v>
          </cell>
          <cell r="H385">
            <v>0</v>
          </cell>
          <cell r="I385">
            <v>20</v>
          </cell>
          <cell r="K385">
            <v>0</v>
          </cell>
          <cell r="L385">
            <v>22</v>
          </cell>
          <cell r="N385">
            <v>0</v>
          </cell>
        </row>
        <row r="392">
          <cell r="C392">
            <v>17</v>
          </cell>
          <cell r="E392">
            <v>0</v>
          </cell>
          <cell r="F392">
            <v>15</v>
          </cell>
          <cell r="H392">
            <v>0</v>
          </cell>
          <cell r="I392">
            <v>14</v>
          </cell>
          <cell r="L392">
            <v>0</v>
          </cell>
        </row>
        <row r="427">
          <cell r="C427">
            <v>3</v>
          </cell>
          <cell r="E427">
            <v>0</v>
          </cell>
          <cell r="F427">
            <v>5</v>
          </cell>
          <cell r="H427">
            <v>0</v>
          </cell>
          <cell r="I427">
            <v>0</v>
          </cell>
          <cell r="L427">
            <v>0</v>
          </cell>
        </row>
        <row r="428">
          <cell r="L428">
            <v>0</v>
          </cell>
        </row>
        <row r="434">
          <cell r="C434">
            <v>0</v>
          </cell>
          <cell r="E434">
            <v>0</v>
          </cell>
          <cell r="H434">
            <v>0</v>
          </cell>
          <cell r="L434">
            <v>0</v>
          </cell>
        </row>
        <row r="441">
          <cell r="C441">
            <v>3</v>
          </cell>
          <cell r="E441">
            <v>0</v>
          </cell>
          <cell r="F441">
            <v>3</v>
          </cell>
          <cell r="H441">
            <v>0</v>
          </cell>
          <cell r="I441">
            <v>3</v>
          </cell>
          <cell r="K441">
            <v>0</v>
          </cell>
          <cell r="L441">
            <v>2</v>
          </cell>
          <cell r="N441">
            <v>0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3(13-14)"/>
      <sheetName val="1ноября13(13-14)"/>
      <sheetName val="1декабря13(13-14)"/>
      <sheetName val="1ин.студ."/>
      <sheetName val="1января14(13-14)"/>
      <sheetName val="1февраля14(13-14)"/>
      <sheetName val="1марта14(13-14)"/>
      <sheetName val="1апреля14(13-14)"/>
      <sheetName val="1мая14(13-14)"/>
      <sheetName val="1июня14(13-14)"/>
      <sheetName val="1июля14(13-14)"/>
      <sheetName val="Сдвижка(14-15)"/>
      <sheetName val="18июля14(13-14)"/>
      <sheetName val="1августа14(13-14)"/>
      <sheetName val="1сентября14(14-15)"/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16-17"/>
      <sheetName val="1сентября16(16-17)"/>
      <sheetName val="вакансии 1.09"/>
      <sheetName val="1октября16(16-17)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(18)"/>
      <sheetName val="1августа18(17-18)"/>
      <sheetName val="вакансии"/>
      <sheetName val="СДВИЖКА18(18-19)"/>
      <sheetName val="1сентября18(18-19)"/>
      <sheetName val="1октября18(18-19)"/>
      <sheetName val="т1з-"/>
      <sheetName val="Т4"/>
      <sheetName val="Т5"/>
      <sheetName val="т3з"/>
      <sheetName val="места"/>
      <sheetName val="расс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30">
          <cell r="C30">
            <v>13</v>
          </cell>
          <cell r="E30">
            <v>1</v>
          </cell>
          <cell r="F30">
            <v>12</v>
          </cell>
          <cell r="H30">
            <v>0</v>
          </cell>
          <cell r="I30">
            <v>11</v>
          </cell>
          <cell r="K30">
            <v>0</v>
          </cell>
          <cell r="L30">
            <v>4</v>
          </cell>
          <cell r="N30">
            <v>0</v>
          </cell>
          <cell r="O30">
            <v>0</v>
          </cell>
          <cell r="Q30">
            <v>0</v>
          </cell>
        </row>
        <row r="38">
          <cell r="C38">
            <v>7</v>
          </cell>
          <cell r="E38">
            <v>0</v>
          </cell>
          <cell r="F38">
            <v>9</v>
          </cell>
          <cell r="H38">
            <v>0</v>
          </cell>
          <cell r="I38">
            <v>9</v>
          </cell>
          <cell r="K38">
            <v>0</v>
          </cell>
          <cell r="L38">
            <v>10</v>
          </cell>
          <cell r="N38">
            <v>0</v>
          </cell>
          <cell r="O38">
            <v>10</v>
          </cell>
          <cell r="Q38">
            <v>0</v>
          </cell>
        </row>
        <row r="54">
          <cell r="C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Q54">
            <v>0</v>
          </cell>
        </row>
        <row r="62">
          <cell r="C62">
            <v>0</v>
          </cell>
          <cell r="E62">
            <v>1</v>
          </cell>
          <cell r="F62">
            <v>0</v>
          </cell>
          <cell r="H62">
            <v>1</v>
          </cell>
          <cell r="I62">
            <v>11</v>
          </cell>
          <cell r="K62">
            <v>0</v>
          </cell>
          <cell r="L62">
            <v>7</v>
          </cell>
          <cell r="N62">
            <v>0</v>
          </cell>
          <cell r="O62">
            <v>0</v>
          </cell>
          <cell r="Q62">
            <v>0</v>
          </cell>
        </row>
        <row r="70">
          <cell r="C70">
            <v>10</v>
          </cell>
          <cell r="E70">
            <v>0</v>
          </cell>
          <cell r="F70">
            <v>12</v>
          </cell>
          <cell r="H70">
            <v>3</v>
          </cell>
          <cell r="I70">
            <v>14</v>
          </cell>
          <cell r="K70">
            <v>1</v>
          </cell>
          <cell r="L70">
            <v>12</v>
          </cell>
          <cell r="N70">
            <v>1</v>
          </cell>
          <cell r="O70">
            <v>16</v>
          </cell>
          <cell r="Q70">
            <v>2</v>
          </cell>
        </row>
        <row r="78">
          <cell r="C78">
            <v>22</v>
          </cell>
          <cell r="E78">
            <v>2</v>
          </cell>
          <cell r="F78">
            <v>16</v>
          </cell>
          <cell r="H78">
            <v>1</v>
          </cell>
          <cell r="I78">
            <v>11</v>
          </cell>
          <cell r="K78">
            <v>0</v>
          </cell>
          <cell r="L78">
            <v>8</v>
          </cell>
          <cell r="N78">
            <v>0</v>
          </cell>
          <cell r="O78">
            <v>0</v>
          </cell>
          <cell r="Q78">
            <v>0</v>
          </cell>
        </row>
        <row r="86">
          <cell r="C86">
            <v>0</v>
          </cell>
          <cell r="E86">
            <v>1</v>
          </cell>
          <cell r="F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Q86">
            <v>0</v>
          </cell>
        </row>
        <row r="94">
          <cell r="C94">
            <v>13</v>
          </cell>
          <cell r="E94">
            <v>1</v>
          </cell>
          <cell r="F94">
            <v>14</v>
          </cell>
          <cell r="H94">
            <v>0</v>
          </cell>
          <cell r="I94">
            <v>14</v>
          </cell>
          <cell r="K94">
            <v>0</v>
          </cell>
          <cell r="L94">
            <v>15</v>
          </cell>
          <cell r="N94">
            <v>0</v>
          </cell>
          <cell r="O94">
            <v>13</v>
          </cell>
          <cell r="Q94">
            <v>0</v>
          </cell>
        </row>
        <row r="110">
          <cell r="C110">
            <v>0</v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8</v>
          </cell>
          <cell r="Q110">
            <v>0</v>
          </cell>
        </row>
        <row r="118">
          <cell r="C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4</v>
          </cell>
          <cell r="N118">
            <v>0</v>
          </cell>
          <cell r="O118">
            <v>4</v>
          </cell>
          <cell r="Q118">
            <v>0</v>
          </cell>
        </row>
        <row r="134">
          <cell r="C134">
            <v>0</v>
          </cell>
          <cell r="E134">
            <v>1</v>
          </cell>
          <cell r="F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Q134">
            <v>0</v>
          </cell>
        </row>
        <row r="142">
          <cell r="C142">
            <v>14</v>
          </cell>
          <cell r="E142">
            <v>0</v>
          </cell>
          <cell r="F142">
            <v>15</v>
          </cell>
          <cell r="H142">
            <v>1</v>
          </cell>
          <cell r="I142">
            <v>11</v>
          </cell>
          <cell r="K142">
            <v>0</v>
          </cell>
          <cell r="L142">
            <v>12</v>
          </cell>
          <cell r="N142">
            <v>0</v>
          </cell>
          <cell r="O142">
            <v>0</v>
          </cell>
          <cell r="Q142">
            <v>0</v>
          </cell>
        </row>
        <row r="150">
          <cell r="L150">
            <v>0</v>
          </cell>
          <cell r="N150">
            <v>0</v>
          </cell>
        </row>
        <row r="158">
          <cell r="C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K158">
            <v>0</v>
          </cell>
          <cell r="O158">
            <v>0</v>
          </cell>
          <cell r="Q158">
            <v>0</v>
          </cell>
        </row>
        <row r="166">
          <cell r="C166">
            <v>0</v>
          </cell>
          <cell r="E166">
            <v>0</v>
          </cell>
          <cell r="F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7</v>
          </cell>
          <cell r="N166">
            <v>0</v>
          </cell>
          <cell r="O166">
            <v>0</v>
          </cell>
          <cell r="Q166">
            <v>0</v>
          </cell>
        </row>
        <row r="182">
          <cell r="C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206">
          <cell r="C206">
            <v>10</v>
          </cell>
          <cell r="E206">
            <v>0</v>
          </cell>
          <cell r="F206">
            <v>13</v>
          </cell>
          <cell r="H206">
            <v>1</v>
          </cell>
          <cell r="I206">
            <v>12</v>
          </cell>
          <cell r="K206">
            <v>1</v>
          </cell>
          <cell r="L206">
            <v>10</v>
          </cell>
          <cell r="N206">
            <v>1</v>
          </cell>
          <cell r="O206">
            <v>13</v>
          </cell>
          <cell r="Q206">
            <v>0</v>
          </cell>
        </row>
        <row r="222">
          <cell r="C222">
            <v>0</v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K222">
            <v>1</v>
          </cell>
          <cell r="L222">
            <v>0</v>
          </cell>
          <cell r="N222">
            <v>0</v>
          </cell>
          <cell r="O222">
            <v>0</v>
          </cell>
          <cell r="Q222">
            <v>0</v>
          </cell>
        </row>
        <row r="230">
          <cell r="C230">
            <v>13</v>
          </cell>
          <cell r="E230">
            <v>3</v>
          </cell>
          <cell r="F230">
            <v>11</v>
          </cell>
          <cell r="H230">
            <v>0</v>
          </cell>
          <cell r="I230">
            <v>13</v>
          </cell>
          <cell r="K230">
            <v>0</v>
          </cell>
          <cell r="L230">
            <v>9</v>
          </cell>
          <cell r="N230">
            <v>0</v>
          </cell>
          <cell r="O230">
            <v>10</v>
          </cell>
          <cell r="Q230">
            <v>0</v>
          </cell>
        </row>
        <row r="238">
          <cell r="C238">
            <v>0</v>
          </cell>
          <cell r="E238">
            <v>0</v>
          </cell>
          <cell r="F238">
            <v>0</v>
          </cell>
          <cell r="H238">
            <v>0</v>
          </cell>
          <cell r="I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Q238">
            <v>0</v>
          </cell>
        </row>
        <row r="254">
          <cell r="C254">
            <v>0</v>
          </cell>
          <cell r="E254">
            <v>0</v>
          </cell>
          <cell r="F254">
            <v>0</v>
          </cell>
          <cell r="H254">
            <v>1</v>
          </cell>
          <cell r="I254">
            <v>0</v>
          </cell>
          <cell r="K254">
            <v>0</v>
          </cell>
          <cell r="L254">
            <v>8</v>
          </cell>
          <cell r="N254">
            <v>0</v>
          </cell>
          <cell r="O254">
            <v>0</v>
          </cell>
          <cell r="Q254">
            <v>0</v>
          </cell>
        </row>
        <row r="262">
          <cell r="C262">
            <v>13</v>
          </cell>
          <cell r="E262">
            <v>0</v>
          </cell>
          <cell r="F262">
            <v>17</v>
          </cell>
          <cell r="H262">
            <v>0</v>
          </cell>
          <cell r="I262">
            <v>13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Q262">
            <v>0</v>
          </cell>
        </row>
        <row r="270">
          <cell r="C270">
            <v>10</v>
          </cell>
          <cell r="F270">
            <v>8</v>
          </cell>
          <cell r="I270">
            <v>9</v>
          </cell>
          <cell r="L270">
            <v>13</v>
          </cell>
          <cell r="O270">
            <v>0</v>
          </cell>
        </row>
        <row r="286">
          <cell r="C286">
            <v>0</v>
          </cell>
          <cell r="E286">
            <v>0</v>
          </cell>
          <cell r="F286">
            <v>0</v>
          </cell>
          <cell r="H286">
            <v>0</v>
          </cell>
          <cell r="I286">
            <v>10</v>
          </cell>
          <cell r="K286">
            <v>0</v>
          </cell>
          <cell r="L286">
            <v>9</v>
          </cell>
          <cell r="N286">
            <v>0</v>
          </cell>
          <cell r="O286">
            <v>8</v>
          </cell>
          <cell r="Q286">
            <v>0</v>
          </cell>
        </row>
        <row r="310">
          <cell r="C310">
            <v>9</v>
          </cell>
          <cell r="E310">
            <v>0</v>
          </cell>
          <cell r="F310">
            <v>11</v>
          </cell>
          <cell r="H310">
            <v>0</v>
          </cell>
          <cell r="I310">
            <v>10</v>
          </cell>
          <cell r="K310">
            <v>0</v>
          </cell>
          <cell r="L310">
            <v>11</v>
          </cell>
          <cell r="N310">
            <v>0</v>
          </cell>
          <cell r="O310">
            <v>11</v>
          </cell>
          <cell r="Q310">
            <v>0</v>
          </cell>
        </row>
        <row r="318">
          <cell r="C318">
            <v>10</v>
          </cell>
          <cell r="E318">
            <v>0</v>
          </cell>
          <cell r="F318">
            <v>10</v>
          </cell>
          <cell r="H318">
            <v>0</v>
          </cell>
          <cell r="I318">
            <v>10</v>
          </cell>
          <cell r="K318">
            <v>0</v>
          </cell>
          <cell r="L318">
            <v>9</v>
          </cell>
          <cell r="N318">
            <v>0</v>
          </cell>
          <cell r="O318">
            <v>0</v>
          </cell>
          <cell r="Q318">
            <v>0</v>
          </cell>
        </row>
        <row r="334">
          <cell r="C334">
            <v>5</v>
          </cell>
          <cell r="E334">
            <v>3</v>
          </cell>
          <cell r="F334">
            <v>5</v>
          </cell>
          <cell r="H334">
            <v>0</v>
          </cell>
          <cell r="I334">
            <v>12</v>
          </cell>
          <cell r="K334">
            <v>1</v>
          </cell>
          <cell r="L334">
            <v>6</v>
          </cell>
          <cell r="N334">
            <v>0</v>
          </cell>
          <cell r="O334">
            <v>4</v>
          </cell>
          <cell r="Q334">
            <v>0</v>
          </cell>
        </row>
        <row r="342">
          <cell r="C342">
            <v>10</v>
          </cell>
          <cell r="E342">
            <v>0</v>
          </cell>
          <cell r="F342">
            <v>10</v>
          </cell>
          <cell r="H342">
            <v>0</v>
          </cell>
          <cell r="I342">
            <v>11</v>
          </cell>
          <cell r="K342">
            <v>0</v>
          </cell>
          <cell r="L342">
            <v>10</v>
          </cell>
          <cell r="N342">
            <v>0</v>
          </cell>
          <cell r="O342">
            <v>0</v>
          </cell>
          <cell r="Q342">
            <v>0</v>
          </cell>
        </row>
        <row r="374">
          <cell r="C374">
            <v>11</v>
          </cell>
          <cell r="E374">
            <v>0</v>
          </cell>
          <cell r="F374">
            <v>11</v>
          </cell>
          <cell r="H374">
            <v>0</v>
          </cell>
          <cell r="I374">
            <v>11</v>
          </cell>
          <cell r="K374">
            <v>0</v>
          </cell>
          <cell r="L374">
            <v>10</v>
          </cell>
          <cell r="N374">
            <v>0</v>
          </cell>
          <cell r="O374">
            <v>0</v>
          </cell>
          <cell r="Q374">
            <v>0</v>
          </cell>
        </row>
        <row r="382">
          <cell r="C382">
            <v>5</v>
          </cell>
          <cell r="E382">
            <v>0</v>
          </cell>
          <cell r="F382">
            <v>6</v>
          </cell>
          <cell r="H382">
            <v>0</v>
          </cell>
          <cell r="I382">
            <v>6</v>
          </cell>
          <cell r="K382">
            <v>0</v>
          </cell>
          <cell r="L382">
            <v>8</v>
          </cell>
          <cell r="N382">
            <v>0</v>
          </cell>
          <cell r="O382">
            <v>10</v>
          </cell>
          <cell r="Q382">
            <v>0</v>
          </cell>
        </row>
        <row r="398">
          <cell r="C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5</v>
          </cell>
        </row>
        <row r="422">
          <cell r="C422">
            <v>10</v>
          </cell>
          <cell r="E422">
            <v>0</v>
          </cell>
          <cell r="F422">
            <v>12</v>
          </cell>
          <cell r="H422">
            <v>0</v>
          </cell>
          <cell r="I422">
            <v>12</v>
          </cell>
          <cell r="K422">
            <v>0</v>
          </cell>
          <cell r="L422">
            <v>11</v>
          </cell>
          <cell r="N422">
            <v>0</v>
          </cell>
          <cell r="O422">
            <v>0</v>
          </cell>
          <cell r="Q422">
            <v>0</v>
          </cell>
        </row>
      </sheetData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100"/>
  <sheetViews>
    <sheetView tabSelected="1" view="pageBreakPreview" topLeftCell="B1" zoomScale="76" zoomScaleNormal="91" zoomScaleSheetLayoutView="76" workbookViewId="0">
      <selection activeCell="AG10" sqref="AG10"/>
    </sheetView>
  </sheetViews>
  <sheetFormatPr defaultColWidth="9.109375" defaultRowHeight="14.4"/>
  <cols>
    <col min="1" max="1" width="11.5546875" style="3" hidden="1" customWidth="1"/>
    <col min="2" max="2" width="28.44140625" style="3" customWidth="1"/>
    <col min="3" max="3" width="11" style="3" hidden="1" customWidth="1"/>
    <col min="4" max="4" width="11" style="3" customWidth="1"/>
    <col min="5" max="5" width="6" style="148" customWidth="1"/>
    <col min="6" max="6" width="5.88671875" style="148" customWidth="1"/>
    <col min="7" max="7" width="5.21875" style="148" customWidth="1"/>
    <col min="8" max="8" width="5.88671875" style="149" customWidth="1"/>
    <col min="9" max="10" width="5.44140625" style="3" customWidth="1"/>
    <col min="11" max="11" width="5.21875" style="150" customWidth="1"/>
    <col min="12" max="12" width="6.44140625" style="149" customWidth="1"/>
    <col min="13" max="14" width="5.44140625" style="3" customWidth="1"/>
    <col min="15" max="15" width="6.44140625" style="151" customWidth="1"/>
    <col min="16" max="16" width="6.44140625" style="149" customWidth="1"/>
    <col min="17" max="18" width="5.44140625" style="3" customWidth="1"/>
    <col min="19" max="19" width="6.44140625" style="151" customWidth="1"/>
    <col min="20" max="20" width="6.44140625" style="152" customWidth="1"/>
    <col min="21" max="22" width="5.44140625" style="3" customWidth="1"/>
    <col min="23" max="23" width="6.44140625" style="151" customWidth="1"/>
    <col min="24" max="24" width="6.44140625" style="149" customWidth="1"/>
    <col min="25" max="26" width="5.44140625" style="3" customWidth="1"/>
    <col min="27" max="27" width="6.44140625" style="4" customWidth="1"/>
    <col min="28" max="28" width="8.6640625" style="152" customWidth="1"/>
    <col min="29" max="16384" width="9.109375" style="145"/>
  </cols>
  <sheetData>
    <row r="1" spans="1:28" ht="21.6" customHeight="1">
      <c r="A1" s="267" t="s">
        <v>94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</row>
    <row r="2" spans="1:28" ht="28.8" customHeight="1">
      <c r="A2" s="2"/>
      <c r="B2" s="268" t="s">
        <v>0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</row>
    <row r="3" spans="1:28" ht="25.8" customHeight="1">
      <c r="A3" s="267" t="s">
        <v>1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AA3" s="3"/>
      <c r="AB3" s="4"/>
    </row>
    <row r="4" spans="1:28" ht="18" customHeight="1">
      <c r="A4" s="269" t="s">
        <v>2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AA4" s="3"/>
      <c r="AB4" s="4"/>
    </row>
    <row r="5" spans="1:28" ht="12.75" customHeight="1">
      <c r="A5" s="5"/>
      <c r="B5" s="5"/>
      <c r="C5" s="5"/>
      <c r="D5" s="5"/>
      <c r="E5" s="6"/>
      <c r="F5" s="6"/>
      <c r="G5" s="6"/>
      <c r="H5" s="7"/>
      <c r="I5" s="5"/>
      <c r="J5" s="5"/>
      <c r="K5" s="8"/>
      <c r="L5" s="7"/>
      <c r="M5" s="5"/>
      <c r="N5" s="5"/>
      <c r="O5" s="9"/>
      <c r="P5" s="7"/>
      <c r="Q5" s="5"/>
      <c r="R5" s="5"/>
      <c r="S5" s="9"/>
      <c r="T5" s="10"/>
      <c r="U5" s="5"/>
      <c r="V5" s="5"/>
      <c r="W5" s="9"/>
      <c r="X5" s="7"/>
      <c r="Y5" s="5"/>
      <c r="Z5" s="5"/>
      <c r="AA5" s="11"/>
      <c r="AB5" s="10"/>
    </row>
    <row r="6" spans="1:28" ht="18" customHeight="1">
      <c r="A6" s="270" t="s">
        <v>3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AA6" s="3"/>
      <c r="AB6" s="4"/>
    </row>
    <row r="7" spans="1:28" ht="10.5" customHeight="1" thickBot="1">
      <c r="A7" s="5"/>
      <c r="B7" s="5"/>
      <c r="C7" s="5"/>
      <c r="D7" s="5"/>
      <c r="E7" s="6"/>
      <c r="F7" s="6"/>
      <c r="G7" s="6"/>
      <c r="H7" s="7"/>
      <c r="I7" s="5"/>
      <c r="J7" s="5"/>
      <c r="K7" s="8"/>
      <c r="L7" s="7"/>
      <c r="M7" s="5"/>
      <c r="N7" s="5"/>
      <c r="O7" s="9"/>
      <c r="P7" s="7"/>
      <c r="Q7" s="5"/>
      <c r="R7" s="5"/>
      <c r="S7" s="9"/>
      <c r="T7" s="10"/>
      <c r="U7" s="5"/>
      <c r="V7" s="5"/>
      <c r="W7" s="9"/>
      <c r="X7" s="7"/>
      <c r="Y7" s="5"/>
      <c r="Z7" s="5"/>
      <c r="AA7" s="11"/>
      <c r="AB7" s="10"/>
    </row>
    <row r="8" spans="1:28">
      <c r="A8" s="271" t="s">
        <v>4</v>
      </c>
      <c r="B8" s="273" t="s">
        <v>5</v>
      </c>
      <c r="C8" s="275"/>
      <c r="D8" s="277" t="s">
        <v>6</v>
      </c>
      <c r="E8" s="279" t="s">
        <v>7</v>
      </c>
      <c r="F8" s="263"/>
      <c r="G8" s="263"/>
      <c r="H8" s="263"/>
      <c r="I8" s="262" t="s">
        <v>8</v>
      </c>
      <c r="J8" s="263"/>
      <c r="K8" s="263"/>
      <c r="L8" s="264"/>
      <c r="M8" s="262" t="s">
        <v>9</v>
      </c>
      <c r="N8" s="263"/>
      <c r="O8" s="263"/>
      <c r="P8" s="264"/>
      <c r="Q8" s="263" t="s">
        <v>10</v>
      </c>
      <c r="R8" s="263"/>
      <c r="S8" s="263"/>
      <c r="T8" s="263"/>
      <c r="U8" s="262" t="s">
        <v>11</v>
      </c>
      <c r="V8" s="263"/>
      <c r="W8" s="263"/>
      <c r="X8" s="264"/>
      <c r="Y8" s="263" t="s">
        <v>12</v>
      </c>
      <c r="Z8" s="263"/>
      <c r="AA8" s="263"/>
      <c r="AB8" s="264"/>
    </row>
    <row r="9" spans="1:28" ht="26.4" customHeight="1">
      <c r="A9" s="272"/>
      <c r="B9" s="274"/>
      <c r="C9" s="276"/>
      <c r="D9" s="278"/>
      <c r="E9" s="12" t="s">
        <v>13</v>
      </c>
      <c r="F9" s="12" t="s">
        <v>14</v>
      </c>
      <c r="G9" s="13" t="s">
        <v>15</v>
      </c>
      <c r="H9" s="14" t="s">
        <v>16</v>
      </c>
      <c r="I9" s="15" t="s">
        <v>13</v>
      </c>
      <c r="J9" s="16" t="s">
        <v>14</v>
      </c>
      <c r="K9" s="17" t="s">
        <v>15</v>
      </c>
      <c r="L9" s="18" t="s">
        <v>16</v>
      </c>
      <c r="M9" s="15" t="s">
        <v>13</v>
      </c>
      <c r="N9" s="16" t="s">
        <v>14</v>
      </c>
      <c r="O9" s="17" t="s">
        <v>15</v>
      </c>
      <c r="P9" s="18" t="s">
        <v>16</v>
      </c>
      <c r="Q9" s="15" t="s">
        <v>13</v>
      </c>
      <c r="R9" s="16" t="s">
        <v>14</v>
      </c>
      <c r="S9" s="17" t="s">
        <v>15</v>
      </c>
      <c r="T9" s="19" t="s">
        <v>16</v>
      </c>
      <c r="U9" s="15" t="s">
        <v>13</v>
      </c>
      <c r="V9" s="16" t="s">
        <v>14</v>
      </c>
      <c r="W9" s="17" t="s">
        <v>15</v>
      </c>
      <c r="X9" s="18" t="s">
        <v>16</v>
      </c>
      <c r="Y9" s="15" t="s">
        <v>13</v>
      </c>
      <c r="Z9" s="16" t="s">
        <v>14</v>
      </c>
      <c r="AA9" s="17" t="s">
        <v>15</v>
      </c>
      <c r="AB9" s="20" t="s">
        <v>16</v>
      </c>
    </row>
    <row r="10" spans="1:28" ht="21.6" customHeight="1">
      <c r="A10" s="21" t="s">
        <v>17</v>
      </c>
      <c r="B10" s="22" t="s">
        <v>18</v>
      </c>
      <c r="C10" s="23"/>
      <c r="D10" s="23" t="s">
        <v>19</v>
      </c>
      <c r="E10" s="12">
        <f>'[1]1октября18(18-19)'!C14</f>
        <v>20</v>
      </c>
      <c r="F10" s="12">
        <f>'[1]1октября18(18-19)'!E14</f>
        <v>0</v>
      </c>
      <c r="G10" s="12">
        <v>20</v>
      </c>
      <c r="H10" s="19">
        <f t="shared" ref="H10:H15" si="0">G10-(E10+F10)</f>
        <v>0</v>
      </c>
      <c r="I10" s="24">
        <f>'[1]1октября18(18-19)'!F14</f>
        <v>18</v>
      </c>
      <c r="J10" s="12">
        <f>'[1]1октября18(18-19)'!H14</f>
        <v>0</v>
      </c>
      <c r="K10" s="25">
        <v>20</v>
      </c>
      <c r="L10" s="20">
        <f t="shared" ref="L10:L15" si="1">K10-(I10+J10)</f>
        <v>2</v>
      </c>
      <c r="M10" s="24">
        <f>'[1]1октября18(18-19)'!I14</f>
        <v>12</v>
      </c>
      <c r="N10" s="12">
        <f>'[1]1октября18(18-19)'!K14</f>
        <v>0</v>
      </c>
      <c r="O10" s="17">
        <v>20</v>
      </c>
      <c r="P10" s="20">
        <f t="shared" ref="P10:P15" si="2">O10-(M10+N10)</f>
        <v>8</v>
      </c>
      <c r="Q10" s="26">
        <f>'[1]1октября18(18-19)'!L14</f>
        <v>9</v>
      </c>
      <c r="R10" s="12">
        <f>'[1]1октября18(18-19)'!N14+'[1]1октября18(18-19)'!N7</f>
        <v>0</v>
      </c>
      <c r="S10" s="17">
        <f>[1]вакансии!O11</f>
        <v>19</v>
      </c>
      <c r="T10" s="19">
        <f t="shared" ref="T10:T15" si="3">S10-(Q10+R10)</f>
        <v>10</v>
      </c>
      <c r="U10" s="24"/>
      <c r="V10" s="12"/>
      <c r="W10" s="17"/>
      <c r="X10" s="20"/>
      <c r="Y10" s="26">
        <f>I10+M10+Q10+U10+E10</f>
        <v>59</v>
      </c>
      <c r="Z10" s="12">
        <f>J10+N10+R10+V10+F10</f>
        <v>0</v>
      </c>
      <c r="AA10" s="12">
        <f>K10+O10+S10+W10+G10</f>
        <v>79</v>
      </c>
      <c r="AB10" s="27">
        <f>L10+P10+T10+X10+H10</f>
        <v>20</v>
      </c>
    </row>
    <row r="11" spans="1:28" ht="29.25" customHeight="1">
      <c r="A11" s="21" t="s">
        <v>20</v>
      </c>
      <c r="B11" s="28" t="s">
        <v>21</v>
      </c>
      <c r="C11" s="23"/>
      <c r="D11" s="23" t="s">
        <v>19</v>
      </c>
      <c r="E11" s="12">
        <f>'[1]1октября18(18-19)'!C28</f>
        <v>19</v>
      </c>
      <c r="F11" s="12">
        <f>'[1]1октября18(18-19)'!E28</f>
        <v>0</v>
      </c>
      <c r="G11" s="12">
        <v>19</v>
      </c>
      <c r="H11" s="19">
        <f t="shared" si="0"/>
        <v>0</v>
      </c>
      <c r="I11" s="24">
        <f>'[1]1октября18(18-19)'!F28</f>
        <v>21</v>
      </c>
      <c r="J11" s="12">
        <f>'[1]1октября18(18-19)'!H28</f>
        <v>0</v>
      </c>
      <c r="K11" s="25">
        <v>21</v>
      </c>
      <c r="L11" s="20">
        <f t="shared" si="1"/>
        <v>0</v>
      </c>
      <c r="M11" s="24">
        <f>'[1]1октября18(18-19)'!I28</f>
        <v>11</v>
      </c>
      <c r="N11" s="12">
        <f>'[1]1октября18(18-19)'!K28</f>
        <v>0</v>
      </c>
      <c r="O11" s="17">
        <v>20</v>
      </c>
      <c r="P11" s="20">
        <f t="shared" si="2"/>
        <v>9</v>
      </c>
      <c r="Q11" s="26">
        <f>'[1]1октября18(18-19)'!L28</f>
        <v>20</v>
      </c>
      <c r="R11" s="12">
        <f>'[1]1октября18(18-19)'!N14+'[1]1октября18(18-19)'!N21</f>
        <v>0</v>
      </c>
      <c r="S11" s="17">
        <f>[1]вакансии!O12</f>
        <v>19</v>
      </c>
      <c r="T11" s="19">
        <f t="shared" si="3"/>
        <v>-1</v>
      </c>
      <c r="U11" s="24"/>
      <c r="V11" s="12"/>
      <c r="W11" s="17"/>
      <c r="X11" s="20"/>
      <c r="Y11" s="26">
        <f t="shared" ref="Y11:AB16" si="4">I11+M11+Q11+U11+E11</f>
        <v>71</v>
      </c>
      <c r="Z11" s="12">
        <f t="shared" si="4"/>
        <v>0</v>
      </c>
      <c r="AA11" s="12">
        <f t="shared" si="4"/>
        <v>79</v>
      </c>
      <c r="AB11" s="27">
        <f t="shared" si="4"/>
        <v>8</v>
      </c>
    </row>
    <row r="12" spans="1:28" ht="31.5" customHeight="1">
      <c r="A12" s="29" t="s">
        <v>22</v>
      </c>
      <c r="B12" s="30" t="s">
        <v>23</v>
      </c>
      <c r="C12" s="23"/>
      <c r="D12" s="23" t="s">
        <v>19</v>
      </c>
      <c r="E12" s="12">
        <f>'[1]1октября18(18-19)'!C42</f>
        <v>20</v>
      </c>
      <c r="F12" s="12">
        <f>'[1]1октября18(18-19)'!E42</f>
        <v>0</v>
      </c>
      <c r="G12" s="12">
        <v>20</v>
      </c>
      <c r="H12" s="19">
        <f t="shared" si="0"/>
        <v>0</v>
      </c>
      <c r="I12" s="24">
        <f>'[1]1октября18(18-19)'!F42</f>
        <v>20</v>
      </c>
      <c r="J12" s="12">
        <f>'[1]1октября18(18-19)'!H42</f>
        <v>0</v>
      </c>
      <c r="K12" s="25">
        <v>21</v>
      </c>
      <c r="L12" s="20">
        <f t="shared" si="1"/>
        <v>1</v>
      </c>
      <c r="M12" s="24">
        <f>'[1]1октября18(18-19)'!I42</f>
        <v>19</v>
      </c>
      <c r="N12" s="12">
        <f>'[1]1октября18(18-19)'!K42</f>
        <v>1</v>
      </c>
      <c r="O12" s="17">
        <v>22</v>
      </c>
      <c r="P12" s="20">
        <f t="shared" si="2"/>
        <v>2</v>
      </c>
      <c r="Q12" s="26">
        <f>'[1]1октября18(18-19)'!L42</f>
        <v>13</v>
      </c>
      <c r="R12" s="12">
        <f>'[1]1октября18(18-19)'!N42</f>
        <v>0</v>
      </c>
      <c r="S12" s="17">
        <f>[1]вакансии!O13</f>
        <v>24</v>
      </c>
      <c r="T12" s="19">
        <f t="shared" si="3"/>
        <v>11</v>
      </c>
      <c r="U12" s="24"/>
      <c r="V12" s="12"/>
      <c r="W12" s="17"/>
      <c r="X12" s="20"/>
      <c r="Y12" s="26">
        <f t="shared" si="4"/>
        <v>72</v>
      </c>
      <c r="Z12" s="12">
        <f t="shared" si="4"/>
        <v>1</v>
      </c>
      <c r="AA12" s="12">
        <f t="shared" si="4"/>
        <v>87</v>
      </c>
      <c r="AB12" s="27">
        <f t="shared" si="4"/>
        <v>14</v>
      </c>
    </row>
    <row r="13" spans="1:28" ht="42.6" customHeight="1">
      <c r="A13" s="21" t="s">
        <v>24</v>
      </c>
      <c r="B13" s="28" t="s">
        <v>25</v>
      </c>
      <c r="C13" s="23"/>
      <c r="D13" s="23" t="s">
        <v>26</v>
      </c>
      <c r="E13" s="12">
        <f>'[1]1октября18(18-19)'!C77</f>
        <v>19</v>
      </c>
      <c r="F13" s="12">
        <f>'[1]1октября18(18-19)'!E77</f>
        <v>0</v>
      </c>
      <c r="G13" s="12">
        <v>19</v>
      </c>
      <c r="H13" s="19">
        <f t="shared" si="0"/>
        <v>0</v>
      </c>
      <c r="I13" s="24">
        <f>'[1]1октября18(18-19)'!F77</f>
        <v>21</v>
      </c>
      <c r="J13" s="12">
        <f>'[1]1октября18(18-19)'!H77</f>
        <v>0</v>
      </c>
      <c r="K13" s="25">
        <v>21</v>
      </c>
      <c r="L13" s="20">
        <f t="shared" si="1"/>
        <v>0</v>
      </c>
      <c r="M13" s="24">
        <f>'[1]1октября18(18-19)'!I77</f>
        <v>22</v>
      </c>
      <c r="N13" s="12">
        <f>'[1]1октября18(18-19)'!K77</f>
        <v>0</v>
      </c>
      <c r="O13" s="17">
        <v>22</v>
      </c>
      <c r="P13" s="20">
        <f t="shared" si="2"/>
        <v>0</v>
      </c>
      <c r="Q13" s="26">
        <f>'[1]1октября18(18-19)'!L77</f>
        <v>21</v>
      </c>
      <c r="R13" s="12">
        <f>'[1]1октября18(18-19)'!N77</f>
        <v>0</v>
      </c>
      <c r="S13" s="17">
        <f>[1]вакансии!O14</f>
        <v>24</v>
      </c>
      <c r="T13" s="19"/>
      <c r="U13" s="29"/>
      <c r="V13" s="16"/>
      <c r="W13" s="17"/>
      <c r="X13" s="20"/>
      <c r="Y13" s="26">
        <f t="shared" si="4"/>
        <v>83</v>
      </c>
      <c r="Z13" s="12">
        <f t="shared" si="4"/>
        <v>0</v>
      </c>
      <c r="AA13" s="12">
        <f t="shared" si="4"/>
        <v>86</v>
      </c>
      <c r="AB13" s="27">
        <f t="shared" si="4"/>
        <v>0</v>
      </c>
    </row>
    <row r="14" spans="1:28" ht="23.4" customHeight="1">
      <c r="A14" s="21" t="s">
        <v>27</v>
      </c>
      <c r="B14" s="22" t="s">
        <v>28</v>
      </c>
      <c r="C14" s="23"/>
      <c r="D14" s="23" t="s">
        <v>19</v>
      </c>
      <c r="E14" s="12">
        <f>'[1]1октября18(18-19)'!C56</f>
        <v>0</v>
      </c>
      <c r="F14" s="12">
        <f>'[1]1октября18(18-19)'!E56</f>
        <v>0</v>
      </c>
      <c r="G14" s="12">
        <v>0</v>
      </c>
      <c r="H14" s="19">
        <f t="shared" si="0"/>
        <v>0</v>
      </c>
      <c r="I14" s="24">
        <f>'[1]1октября18(18-19)'!F56</f>
        <v>13</v>
      </c>
      <c r="J14" s="12">
        <f>'[1]1октября18(18-19)'!H56</f>
        <v>1</v>
      </c>
      <c r="K14" s="25">
        <v>19</v>
      </c>
      <c r="L14" s="20">
        <f t="shared" si="1"/>
        <v>5</v>
      </c>
      <c r="M14" s="24">
        <f>'[1]1октября18(18-19)'!I56</f>
        <v>0</v>
      </c>
      <c r="N14" s="12">
        <f>'[1]1октября18(18-19)'!K56</f>
        <v>0</v>
      </c>
      <c r="O14" s="17"/>
      <c r="P14" s="20">
        <f t="shared" si="2"/>
        <v>0</v>
      </c>
      <c r="Q14" s="26">
        <f>'[1]1октября18(18-19)'!L56</f>
        <v>7</v>
      </c>
      <c r="R14" s="12">
        <f>'[1]1октября18(18-19)'!N56+'[1]1октября18(18-19)'!N49</f>
        <v>0</v>
      </c>
      <c r="S14" s="17">
        <f>[1]вакансии!O15</f>
        <v>17</v>
      </c>
      <c r="T14" s="19">
        <f t="shared" si="3"/>
        <v>10</v>
      </c>
      <c r="U14" s="24"/>
      <c r="V14" s="12"/>
      <c r="W14" s="17"/>
      <c r="X14" s="20"/>
      <c r="Y14" s="26">
        <f t="shared" si="4"/>
        <v>20</v>
      </c>
      <c r="Z14" s="12">
        <f t="shared" si="4"/>
        <v>1</v>
      </c>
      <c r="AA14" s="12">
        <f t="shared" si="4"/>
        <v>36</v>
      </c>
      <c r="AB14" s="27">
        <f t="shared" si="4"/>
        <v>15</v>
      </c>
    </row>
    <row r="15" spans="1:28" ht="23.4" customHeight="1">
      <c r="A15" s="29" t="s">
        <v>29</v>
      </c>
      <c r="B15" s="16" t="s">
        <v>30</v>
      </c>
      <c r="C15" s="23"/>
      <c r="D15" s="23" t="s">
        <v>19</v>
      </c>
      <c r="E15" s="12">
        <f>'[1]1октября18(18-19)'!C70</f>
        <v>15</v>
      </c>
      <c r="F15" s="12">
        <f>'[1]1октября18(18-19)'!E70</f>
        <v>0</v>
      </c>
      <c r="G15" s="12">
        <v>15</v>
      </c>
      <c r="H15" s="19">
        <f t="shared" si="0"/>
        <v>0</v>
      </c>
      <c r="I15" s="24">
        <f>'[1]1октября18(18-19)'!F70</f>
        <v>0</v>
      </c>
      <c r="J15" s="12">
        <f>'[1]1октября18(18-19)'!H70</f>
        <v>0</v>
      </c>
      <c r="K15" s="25">
        <v>0</v>
      </c>
      <c r="L15" s="20">
        <f t="shared" si="1"/>
        <v>0</v>
      </c>
      <c r="M15" s="24">
        <f>'[1]1октября18(18-19)'!I70</f>
        <v>19</v>
      </c>
      <c r="N15" s="12">
        <f>'[1]1октября18(18-19)'!K70</f>
        <v>0</v>
      </c>
      <c r="O15" s="17">
        <v>20</v>
      </c>
      <c r="P15" s="20">
        <f t="shared" si="2"/>
        <v>1</v>
      </c>
      <c r="Q15" s="26">
        <f>'[1]1октября18(18-19)'!L70</f>
        <v>0</v>
      </c>
      <c r="R15" s="12">
        <f>'[1]1октября18(18-19)'!N70</f>
        <v>0</v>
      </c>
      <c r="S15" s="17">
        <f>[1]вакансии!O16</f>
        <v>0</v>
      </c>
      <c r="T15" s="19">
        <f t="shared" si="3"/>
        <v>0</v>
      </c>
      <c r="U15" s="24"/>
      <c r="V15" s="12"/>
      <c r="W15" s="17"/>
      <c r="X15" s="20"/>
      <c r="Y15" s="26">
        <f t="shared" si="4"/>
        <v>34</v>
      </c>
      <c r="Z15" s="12">
        <f t="shared" si="4"/>
        <v>0</v>
      </c>
      <c r="AA15" s="12">
        <f t="shared" si="4"/>
        <v>35</v>
      </c>
      <c r="AB15" s="27">
        <f t="shared" si="4"/>
        <v>1</v>
      </c>
    </row>
    <row r="16" spans="1:28" ht="21.6" customHeight="1" thickBot="1">
      <c r="A16" s="31"/>
      <c r="B16" s="32"/>
      <c r="C16" s="33"/>
      <c r="D16" s="33"/>
      <c r="E16" s="34"/>
      <c r="F16" s="34"/>
      <c r="G16" s="34"/>
      <c r="H16" s="35"/>
      <c r="I16" s="36"/>
      <c r="J16" s="37"/>
      <c r="K16" s="38"/>
      <c r="L16" s="39"/>
      <c r="M16" s="36"/>
      <c r="N16" s="40"/>
      <c r="O16" s="41"/>
      <c r="P16" s="39"/>
      <c r="Q16" s="42"/>
      <c r="R16" s="34"/>
      <c r="S16" s="43"/>
      <c r="T16" s="44"/>
      <c r="U16" s="36"/>
      <c r="V16" s="40"/>
      <c r="W16" s="41"/>
      <c r="X16" s="39"/>
      <c r="Y16" s="45">
        <f t="shared" si="4"/>
        <v>0</v>
      </c>
      <c r="Z16" s="46">
        <f t="shared" si="4"/>
        <v>0</v>
      </c>
      <c r="AA16" s="34"/>
      <c r="AB16" s="27">
        <f t="shared" si="4"/>
        <v>0</v>
      </c>
    </row>
    <row r="17" spans="1:28" s="53" customFormat="1" ht="27.75" customHeight="1" thickBot="1">
      <c r="A17" s="47"/>
      <c r="B17" s="48" t="s">
        <v>31</v>
      </c>
      <c r="C17" s="49"/>
      <c r="D17" s="49"/>
      <c r="E17" s="49">
        <f t="shared" ref="E17:AB17" si="5">SUM(E10:E15)</f>
        <v>93</v>
      </c>
      <c r="F17" s="49">
        <f t="shared" si="5"/>
        <v>0</v>
      </c>
      <c r="G17" s="49">
        <f t="shared" si="5"/>
        <v>93</v>
      </c>
      <c r="H17" s="50">
        <f t="shared" si="5"/>
        <v>0</v>
      </c>
      <c r="I17" s="47">
        <f t="shared" si="5"/>
        <v>93</v>
      </c>
      <c r="J17" s="49">
        <f t="shared" si="5"/>
        <v>1</v>
      </c>
      <c r="K17" s="49">
        <f t="shared" ref="K17" si="6">SUM(K10:K15)</f>
        <v>102</v>
      </c>
      <c r="L17" s="51">
        <f t="shared" si="5"/>
        <v>8</v>
      </c>
      <c r="M17" s="49">
        <f t="shared" ref="M17" si="7">SUM(M10:M15)</f>
        <v>83</v>
      </c>
      <c r="N17" s="49">
        <f t="shared" si="5"/>
        <v>1</v>
      </c>
      <c r="O17" s="49">
        <f t="shared" ref="O17" si="8">SUM(O10:O15)</f>
        <v>104</v>
      </c>
      <c r="P17" s="51">
        <f t="shared" si="5"/>
        <v>20</v>
      </c>
      <c r="Q17" s="49">
        <f t="shared" ref="Q17" si="9">SUM(Q10:Q15)</f>
        <v>70</v>
      </c>
      <c r="R17" s="49">
        <f t="shared" si="5"/>
        <v>0</v>
      </c>
      <c r="S17" s="49">
        <f t="shared" si="5"/>
        <v>103</v>
      </c>
      <c r="T17" s="51">
        <f t="shared" si="5"/>
        <v>30</v>
      </c>
      <c r="U17" s="49">
        <f t="shared" si="5"/>
        <v>0</v>
      </c>
      <c r="V17" s="49">
        <f t="shared" si="5"/>
        <v>0</v>
      </c>
      <c r="W17" s="49">
        <f t="shared" si="5"/>
        <v>0</v>
      </c>
      <c r="X17" s="51">
        <f t="shared" si="5"/>
        <v>0</v>
      </c>
      <c r="Y17" s="49">
        <f t="shared" si="5"/>
        <v>339</v>
      </c>
      <c r="Z17" s="49">
        <f t="shared" si="5"/>
        <v>2</v>
      </c>
      <c r="AA17" s="49">
        <f t="shared" si="5"/>
        <v>402</v>
      </c>
      <c r="AB17" s="52">
        <f t="shared" si="5"/>
        <v>58</v>
      </c>
    </row>
    <row r="18" spans="1:28" ht="18" customHeight="1">
      <c r="A18" s="265" t="s">
        <v>32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54"/>
      <c r="Z18" s="54"/>
      <c r="AA18" s="54"/>
      <c r="AB18" s="55"/>
    </row>
    <row r="19" spans="1:28" ht="10.5" customHeight="1" thickBot="1">
      <c r="A19" s="56"/>
      <c r="B19" s="57"/>
      <c r="C19" s="57"/>
      <c r="D19" s="57"/>
      <c r="E19" s="58"/>
      <c r="F19" s="58"/>
      <c r="G19" s="58"/>
      <c r="H19" s="59"/>
      <c r="I19" s="57"/>
      <c r="J19" s="57"/>
      <c r="K19" s="60"/>
      <c r="L19" s="59"/>
      <c r="M19" s="57"/>
      <c r="N19" s="57"/>
      <c r="O19" s="61"/>
      <c r="P19" s="59"/>
      <c r="Q19" s="57"/>
      <c r="R19" s="57"/>
      <c r="S19" s="61"/>
      <c r="T19" s="62"/>
      <c r="U19" s="57"/>
      <c r="V19" s="57"/>
      <c r="W19" s="61"/>
      <c r="X19" s="59"/>
      <c r="Y19" s="57"/>
      <c r="Z19" s="57"/>
      <c r="AA19" s="63"/>
      <c r="AB19" s="64"/>
    </row>
    <row r="20" spans="1:28">
      <c r="A20" s="271" t="s">
        <v>4</v>
      </c>
      <c r="B20" s="273" t="s">
        <v>5</v>
      </c>
      <c r="C20" s="275"/>
      <c r="D20" s="277" t="s">
        <v>6</v>
      </c>
      <c r="E20" s="279" t="s">
        <v>7</v>
      </c>
      <c r="F20" s="263"/>
      <c r="G20" s="263"/>
      <c r="H20" s="263"/>
      <c r="I20" s="262" t="s">
        <v>8</v>
      </c>
      <c r="J20" s="263"/>
      <c r="K20" s="263"/>
      <c r="L20" s="264"/>
      <c r="M20" s="262" t="s">
        <v>9</v>
      </c>
      <c r="N20" s="263"/>
      <c r="O20" s="263"/>
      <c r="P20" s="264"/>
      <c r="Q20" s="262" t="s">
        <v>10</v>
      </c>
      <c r="R20" s="263"/>
      <c r="S20" s="263"/>
      <c r="T20" s="264"/>
      <c r="U20" s="262" t="s">
        <v>11</v>
      </c>
      <c r="V20" s="263"/>
      <c r="W20" s="263"/>
      <c r="X20" s="264"/>
      <c r="Y20" s="284" t="s">
        <v>12</v>
      </c>
      <c r="Z20" s="280"/>
      <c r="AA20" s="280"/>
      <c r="AB20" s="281"/>
    </row>
    <row r="21" spans="1:28" ht="26.4" customHeight="1">
      <c r="A21" s="272"/>
      <c r="B21" s="274"/>
      <c r="C21" s="276"/>
      <c r="D21" s="278"/>
      <c r="E21" s="12" t="s">
        <v>13</v>
      </c>
      <c r="F21" s="12" t="s">
        <v>14</v>
      </c>
      <c r="G21" s="13" t="s">
        <v>15</v>
      </c>
      <c r="H21" s="14" t="s">
        <v>16</v>
      </c>
      <c r="I21" s="15" t="s">
        <v>13</v>
      </c>
      <c r="J21" s="16" t="s">
        <v>14</v>
      </c>
      <c r="K21" s="17" t="s">
        <v>15</v>
      </c>
      <c r="L21" s="18" t="s">
        <v>16</v>
      </c>
      <c r="M21" s="15" t="s">
        <v>13</v>
      </c>
      <c r="N21" s="16" t="s">
        <v>14</v>
      </c>
      <c r="O21" s="17" t="s">
        <v>15</v>
      </c>
      <c r="P21" s="18" t="s">
        <v>16</v>
      </c>
      <c r="Q21" s="15" t="s">
        <v>13</v>
      </c>
      <c r="R21" s="16" t="s">
        <v>14</v>
      </c>
      <c r="S21" s="17" t="s">
        <v>15</v>
      </c>
      <c r="T21" s="19" t="s">
        <v>16</v>
      </c>
      <c r="U21" s="15" t="s">
        <v>13</v>
      </c>
      <c r="V21" s="16" t="s">
        <v>14</v>
      </c>
      <c r="W21" s="17" t="s">
        <v>15</v>
      </c>
      <c r="X21" s="18" t="s">
        <v>16</v>
      </c>
      <c r="Y21" s="15" t="s">
        <v>13</v>
      </c>
      <c r="Z21" s="16" t="s">
        <v>14</v>
      </c>
      <c r="AA21" s="17" t="s">
        <v>15</v>
      </c>
      <c r="AB21" s="20" t="s">
        <v>16</v>
      </c>
    </row>
    <row r="22" spans="1:28" ht="29.25" customHeight="1">
      <c r="A22" s="21" t="s">
        <v>33</v>
      </c>
      <c r="B22" s="22" t="s">
        <v>34</v>
      </c>
      <c r="C22" s="23"/>
      <c r="D22" s="23" t="s">
        <v>19</v>
      </c>
      <c r="E22" s="12">
        <f>'[1]1октября18(18-19)'!C91</f>
        <v>12</v>
      </c>
      <c r="F22" s="12">
        <f>'[1]1октября18(18-19)'!E91</f>
        <v>0</v>
      </c>
      <c r="G22" s="12">
        <v>12</v>
      </c>
      <c r="H22" s="19">
        <f t="shared" ref="H22:H25" si="10">G22-(E22+F22)</f>
        <v>0</v>
      </c>
      <c r="I22" s="24">
        <f>'[1]1октября18(18-19)'!F91</f>
        <v>11</v>
      </c>
      <c r="J22" s="12">
        <f>'[1]1октября18(18-19)'!H91</f>
        <v>0</v>
      </c>
      <c r="K22" s="25">
        <v>13</v>
      </c>
      <c r="L22" s="20">
        <f t="shared" ref="L22:L25" si="11">K22-(I22+J22)</f>
        <v>2</v>
      </c>
      <c r="M22" s="12">
        <f>'[1]1октября18(18-19)'!I91</f>
        <v>14</v>
      </c>
      <c r="N22" s="12">
        <f>'[1]1октября18(18-19)'!K91</f>
        <v>0</v>
      </c>
      <c r="O22" s="17">
        <v>14</v>
      </c>
      <c r="P22" s="20">
        <f t="shared" ref="P22:P25" si="12">O22-(M22+N22)</f>
        <v>0</v>
      </c>
      <c r="Q22" s="12">
        <f>'[1]1октября18(18-19)'!L91</f>
        <v>13</v>
      </c>
      <c r="R22" s="12">
        <f>'[1]1октября18(18-19)'!N91</f>
        <v>0</v>
      </c>
      <c r="S22" s="17">
        <f>[1]вакансии!O23</f>
        <v>14</v>
      </c>
      <c r="T22" s="20">
        <f t="shared" ref="T22:T25" si="13">S22-(Q22+R22)</f>
        <v>1</v>
      </c>
      <c r="U22" s="12"/>
      <c r="V22" s="12"/>
      <c r="W22" s="17"/>
      <c r="X22" s="20">
        <v>0</v>
      </c>
      <c r="Y22" s="12">
        <f>I22+M22+Q22+U22+E22</f>
        <v>50</v>
      </c>
      <c r="Z22" s="12">
        <f>J22+N22+R22+V22+F22</f>
        <v>0</v>
      </c>
      <c r="AA22" s="12">
        <f>K22+O22+S22+W22+G22</f>
        <v>53</v>
      </c>
      <c r="AB22" s="27">
        <f>L22+P22+T22+X22+H22</f>
        <v>3</v>
      </c>
    </row>
    <row r="23" spans="1:28" ht="34.5" customHeight="1">
      <c r="A23" s="21" t="s">
        <v>35</v>
      </c>
      <c r="B23" s="28" t="s">
        <v>36</v>
      </c>
      <c r="C23" s="23"/>
      <c r="D23" s="23" t="s">
        <v>19</v>
      </c>
      <c r="E23" s="12">
        <f>'[1]1октября18(18-19)'!C133</f>
        <v>0</v>
      </c>
      <c r="F23" s="12">
        <f>'[1]1октября18(18-19)'!E133</f>
        <v>1</v>
      </c>
      <c r="G23" s="12">
        <v>0</v>
      </c>
      <c r="H23" s="19">
        <f t="shared" si="10"/>
        <v>-1</v>
      </c>
      <c r="I23" s="24">
        <f>'[1]1октября18(18-19)'!F133</f>
        <v>10</v>
      </c>
      <c r="J23" s="12">
        <f>'[1]1октября18(18-19)'!H133</f>
        <v>0</v>
      </c>
      <c r="K23" s="25">
        <v>11</v>
      </c>
      <c r="L23" s="20">
        <f t="shared" si="11"/>
        <v>1</v>
      </c>
      <c r="M23" s="12">
        <f>'[1]1октября18(18-19)'!I133</f>
        <v>10</v>
      </c>
      <c r="N23" s="12">
        <f>'[1]1октября18(18-19)'!K133</f>
        <v>0</v>
      </c>
      <c r="O23" s="17">
        <v>11</v>
      </c>
      <c r="P23" s="20">
        <f>O23-(M23+N23)</f>
        <v>1</v>
      </c>
      <c r="Q23" s="12">
        <f>'[1]1октября18(18-19)'!L133</f>
        <v>11</v>
      </c>
      <c r="R23" s="12">
        <f>'[1]1октября18(18-19)'!N133</f>
        <v>0</v>
      </c>
      <c r="S23" s="17">
        <f>[1]вакансии!O24</f>
        <v>12</v>
      </c>
      <c r="T23" s="20">
        <f t="shared" si="13"/>
        <v>1</v>
      </c>
      <c r="U23" s="12"/>
      <c r="V23" s="12"/>
      <c r="W23" s="17"/>
      <c r="X23" s="20">
        <v>0</v>
      </c>
      <c r="Y23" s="12">
        <f t="shared" ref="Y23:AB24" si="14">I23+M23+Q23+U23+E23</f>
        <v>31</v>
      </c>
      <c r="Z23" s="12">
        <f t="shared" si="14"/>
        <v>1</v>
      </c>
      <c r="AA23" s="12">
        <f t="shared" si="14"/>
        <v>34</v>
      </c>
      <c r="AB23" s="27">
        <f t="shared" si="14"/>
        <v>2</v>
      </c>
    </row>
    <row r="24" spans="1:28" ht="21" customHeight="1">
      <c r="A24" s="21" t="s">
        <v>37</v>
      </c>
      <c r="B24" s="28" t="s">
        <v>38</v>
      </c>
      <c r="C24" s="23"/>
      <c r="D24" s="23" t="s">
        <v>19</v>
      </c>
      <c r="E24" s="12">
        <f>'[1]1октября18(18-19)'!C105</f>
        <v>10</v>
      </c>
      <c r="F24" s="12">
        <f>'[1]1октября18(18-19)'!E105</f>
        <v>0</v>
      </c>
      <c r="G24" s="12">
        <v>10</v>
      </c>
      <c r="H24" s="19">
        <f t="shared" si="10"/>
        <v>0</v>
      </c>
      <c r="I24" s="24">
        <f>'[1]1октября18(18-19)'!F105</f>
        <v>11</v>
      </c>
      <c r="J24" s="12">
        <f>'[1]1октября18(18-19)'!H105</f>
        <v>0</v>
      </c>
      <c r="K24" s="25">
        <v>11</v>
      </c>
      <c r="L24" s="20">
        <f t="shared" si="11"/>
        <v>0</v>
      </c>
      <c r="M24" s="12">
        <f>'[1]1октября18(18-19)'!I105</f>
        <v>10</v>
      </c>
      <c r="N24" s="12">
        <f>'[1]1октября18(18-19)'!K105</f>
        <v>1</v>
      </c>
      <c r="O24" s="17">
        <v>10</v>
      </c>
      <c r="P24" s="20">
        <f t="shared" si="12"/>
        <v>-1</v>
      </c>
      <c r="Q24" s="12">
        <f>'[1]1октября18(18-19)'!L105</f>
        <v>10</v>
      </c>
      <c r="R24" s="12">
        <f>'[1]1октября18(18-19)'!N105+'[1]1октября18(18-19)'!N98</f>
        <v>0</v>
      </c>
      <c r="S24" s="17">
        <f>[1]вакансии!O25</f>
        <v>10</v>
      </c>
      <c r="T24" s="20">
        <f t="shared" si="13"/>
        <v>0</v>
      </c>
      <c r="U24" s="12"/>
      <c r="V24" s="12"/>
      <c r="W24" s="17"/>
      <c r="X24" s="20">
        <v>0</v>
      </c>
      <c r="Y24" s="12">
        <f t="shared" si="14"/>
        <v>41</v>
      </c>
      <c r="Z24" s="12">
        <f t="shared" si="14"/>
        <v>1</v>
      </c>
      <c r="AA24" s="12">
        <f t="shared" si="14"/>
        <v>41</v>
      </c>
      <c r="AB24" s="27">
        <f t="shared" si="14"/>
        <v>-1</v>
      </c>
    </row>
    <row r="25" spans="1:28" ht="29.4" customHeight="1" thickBot="1">
      <c r="A25" s="65" t="s">
        <v>39</v>
      </c>
      <c r="B25" s="66" t="s">
        <v>40</v>
      </c>
      <c r="C25" s="67"/>
      <c r="D25" s="67" t="s">
        <v>19</v>
      </c>
      <c r="E25" s="68">
        <f>'[1]1октября18(18-19)'!C119</f>
        <v>16</v>
      </c>
      <c r="F25" s="68">
        <f>'[1]1октября18(18-19)'!E119</f>
        <v>0</v>
      </c>
      <c r="G25" s="68">
        <v>16</v>
      </c>
      <c r="H25" s="69">
        <f t="shared" si="10"/>
        <v>0</v>
      </c>
      <c r="I25" s="70">
        <f>'[1]1октября18(18-19)'!F119</f>
        <v>15</v>
      </c>
      <c r="J25" s="68">
        <f>'[1]1октября18(18-19)'!H119</f>
        <v>0</v>
      </c>
      <c r="K25" s="71">
        <v>16</v>
      </c>
      <c r="L25" s="72">
        <f t="shared" si="11"/>
        <v>1</v>
      </c>
      <c r="M25" s="68">
        <f>'[1]1октября18(18-19)'!I119</f>
        <v>15</v>
      </c>
      <c r="N25" s="68">
        <f>'[1]1октября18(18-19)'!K119</f>
        <v>0</v>
      </c>
      <c r="O25" s="73">
        <v>16</v>
      </c>
      <c r="P25" s="72">
        <f t="shared" si="12"/>
        <v>1</v>
      </c>
      <c r="Q25" s="68">
        <f>'[1]1октября18(18-19)'!L119</f>
        <v>14</v>
      </c>
      <c r="R25" s="68">
        <f>'[1]1октября18(18-19)'!N119</f>
        <v>0</v>
      </c>
      <c r="S25" s="73">
        <f>[1]вакансии!O26</f>
        <v>15</v>
      </c>
      <c r="T25" s="72">
        <f t="shared" si="13"/>
        <v>1</v>
      </c>
      <c r="U25" s="68"/>
      <c r="V25" s="68"/>
      <c r="W25" s="73"/>
      <c r="X25" s="72">
        <v>0</v>
      </c>
      <c r="Y25" s="68">
        <f>I25+M25+Q25+U25+E25</f>
        <v>60</v>
      </c>
      <c r="Z25" s="68">
        <f>J25+N25+R25+V25+F25</f>
        <v>0</v>
      </c>
      <c r="AA25" s="68">
        <f>K25+O25+S25+W25+G25</f>
        <v>63</v>
      </c>
      <c r="AB25" s="74">
        <f>L25+P25+T25+X25+H25</f>
        <v>3</v>
      </c>
    </row>
    <row r="26" spans="1:28" ht="18" hidden="1" customHeight="1" thickBot="1">
      <c r="A26" s="31"/>
      <c r="B26" s="75"/>
      <c r="C26" s="33"/>
      <c r="D26" s="33"/>
      <c r="E26" s="34"/>
      <c r="F26" s="34"/>
      <c r="G26" s="34"/>
      <c r="H26" s="35"/>
      <c r="I26" s="76"/>
      <c r="J26" s="34"/>
      <c r="K26" s="77"/>
      <c r="L26" s="44"/>
      <c r="M26" s="34"/>
      <c r="N26" s="34"/>
      <c r="O26" s="43"/>
      <c r="P26" s="44"/>
      <c r="Q26" s="34"/>
      <c r="R26" s="34"/>
      <c r="S26" s="78">
        <f>[1]вакансии!O27</f>
        <v>0</v>
      </c>
      <c r="T26" s="44"/>
      <c r="U26" s="34"/>
      <c r="V26" s="34"/>
      <c r="W26" s="43"/>
      <c r="X26" s="44"/>
      <c r="Y26" s="34"/>
      <c r="Z26" s="34"/>
      <c r="AA26" s="34"/>
      <c r="AB26" s="79"/>
    </row>
    <row r="27" spans="1:28" s="53" customFormat="1" ht="27" customHeight="1" thickBot="1">
      <c r="A27" s="47"/>
      <c r="B27" s="48" t="s">
        <v>31</v>
      </c>
      <c r="C27" s="49"/>
      <c r="D27" s="49"/>
      <c r="E27" s="49">
        <f t="shared" ref="E27:AB27" si="15">SUM(E22:E25)</f>
        <v>38</v>
      </c>
      <c r="F27" s="49">
        <f t="shared" si="15"/>
        <v>1</v>
      </c>
      <c r="G27" s="49">
        <f t="shared" si="15"/>
        <v>38</v>
      </c>
      <c r="H27" s="50">
        <f t="shared" si="15"/>
        <v>-1</v>
      </c>
      <c r="I27" s="47">
        <f t="shared" si="15"/>
        <v>47</v>
      </c>
      <c r="J27" s="49">
        <f t="shared" si="15"/>
        <v>0</v>
      </c>
      <c r="K27" s="49">
        <f t="shared" ref="K27" si="16">SUM(K22:K25)</f>
        <v>51</v>
      </c>
      <c r="L27" s="51">
        <f t="shared" si="15"/>
        <v>4</v>
      </c>
      <c r="M27" s="49">
        <f t="shared" ref="M27" si="17">SUM(M22:M25)</f>
        <v>49</v>
      </c>
      <c r="N27" s="49">
        <f t="shared" si="15"/>
        <v>1</v>
      </c>
      <c r="O27" s="49">
        <f t="shared" ref="O27" si="18">SUM(O22:O25)</f>
        <v>51</v>
      </c>
      <c r="P27" s="51">
        <f t="shared" si="15"/>
        <v>1</v>
      </c>
      <c r="Q27" s="49">
        <f t="shared" ref="Q27" si="19">SUM(Q22:Q25)</f>
        <v>48</v>
      </c>
      <c r="R27" s="49">
        <f t="shared" si="15"/>
        <v>0</v>
      </c>
      <c r="S27" s="49">
        <f t="shared" si="15"/>
        <v>51</v>
      </c>
      <c r="T27" s="51">
        <f t="shared" si="15"/>
        <v>3</v>
      </c>
      <c r="U27" s="49">
        <f t="shared" si="15"/>
        <v>0</v>
      </c>
      <c r="V27" s="49">
        <f t="shared" si="15"/>
        <v>0</v>
      </c>
      <c r="W27" s="49">
        <f t="shared" si="15"/>
        <v>0</v>
      </c>
      <c r="X27" s="51">
        <f t="shared" si="15"/>
        <v>0</v>
      </c>
      <c r="Y27" s="49">
        <f t="shared" si="15"/>
        <v>182</v>
      </c>
      <c r="Z27" s="49">
        <f t="shared" si="15"/>
        <v>2</v>
      </c>
      <c r="AA27" s="49">
        <f t="shared" si="15"/>
        <v>191</v>
      </c>
      <c r="AB27" s="52">
        <f t="shared" si="15"/>
        <v>7</v>
      </c>
    </row>
    <row r="28" spans="1:28" ht="18" customHeight="1">
      <c r="A28" s="282" t="s">
        <v>41</v>
      </c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U28" s="283"/>
      <c r="V28" s="283"/>
      <c r="W28" s="283"/>
      <c r="X28" s="283"/>
      <c r="Y28" s="54"/>
      <c r="Z28" s="54"/>
      <c r="AA28" s="54"/>
      <c r="AB28" s="55"/>
    </row>
    <row r="29" spans="1:28" ht="10.5" customHeight="1" thickBot="1">
      <c r="A29" s="56"/>
      <c r="B29" s="57"/>
      <c r="C29" s="57"/>
      <c r="D29" s="57"/>
      <c r="E29" s="58"/>
      <c r="F29" s="58"/>
      <c r="G29" s="58"/>
      <c r="H29" s="59"/>
      <c r="I29" s="57"/>
      <c r="J29" s="57"/>
      <c r="K29" s="60"/>
      <c r="L29" s="59"/>
      <c r="M29" s="57"/>
      <c r="N29" s="57"/>
      <c r="O29" s="61"/>
      <c r="P29" s="59"/>
      <c r="Q29" s="57"/>
      <c r="R29" s="57"/>
      <c r="S29" s="61"/>
      <c r="T29" s="62"/>
      <c r="U29" s="57"/>
      <c r="V29" s="57"/>
      <c r="W29" s="61"/>
      <c r="X29" s="59"/>
      <c r="Y29" s="57"/>
      <c r="Z29" s="57"/>
      <c r="AA29" s="63"/>
      <c r="AB29" s="64"/>
    </row>
    <row r="30" spans="1:28">
      <c r="A30" s="271" t="s">
        <v>4</v>
      </c>
      <c r="B30" s="273" t="s">
        <v>5</v>
      </c>
      <c r="C30" s="275"/>
      <c r="D30" s="277" t="s">
        <v>6</v>
      </c>
      <c r="E30" s="279" t="s">
        <v>7</v>
      </c>
      <c r="F30" s="263"/>
      <c r="G30" s="263"/>
      <c r="H30" s="263"/>
      <c r="I30" s="262" t="s">
        <v>8</v>
      </c>
      <c r="J30" s="263"/>
      <c r="K30" s="263"/>
      <c r="L30" s="264"/>
      <c r="M30" s="262" t="s">
        <v>9</v>
      </c>
      <c r="N30" s="263"/>
      <c r="O30" s="263"/>
      <c r="P30" s="264"/>
      <c r="Q30" s="263" t="s">
        <v>10</v>
      </c>
      <c r="R30" s="263"/>
      <c r="S30" s="263"/>
      <c r="T30" s="263"/>
      <c r="U30" s="262" t="s">
        <v>11</v>
      </c>
      <c r="V30" s="263"/>
      <c r="W30" s="263"/>
      <c r="X30" s="264"/>
      <c r="Y30" s="280" t="s">
        <v>12</v>
      </c>
      <c r="Z30" s="280"/>
      <c r="AA30" s="280"/>
      <c r="AB30" s="281"/>
    </row>
    <row r="31" spans="1:28" ht="26.4" customHeight="1">
      <c r="A31" s="272"/>
      <c r="B31" s="274"/>
      <c r="C31" s="276"/>
      <c r="D31" s="278"/>
      <c r="E31" s="12" t="s">
        <v>13</v>
      </c>
      <c r="F31" s="12" t="s">
        <v>14</v>
      </c>
      <c r="G31" s="13" t="s">
        <v>15</v>
      </c>
      <c r="H31" s="14" t="s">
        <v>16</v>
      </c>
      <c r="I31" s="15" t="s">
        <v>13</v>
      </c>
      <c r="J31" s="16" t="s">
        <v>14</v>
      </c>
      <c r="K31" s="17" t="s">
        <v>15</v>
      </c>
      <c r="L31" s="18" t="s">
        <v>16</v>
      </c>
      <c r="M31" s="15" t="s">
        <v>13</v>
      </c>
      <c r="N31" s="16" t="s">
        <v>14</v>
      </c>
      <c r="O31" s="17" t="s">
        <v>15</v>
      </c>
      <c r="P31" s="18" t="s">
        <v>16</v>
      </c>
      <c r="Q31" s="15" t="s">
        <v>13</v>
      </c>
      <c r="R31" s="16" t="s">
        <v>14</v>
      </c>
      <c r="S31" s="17" t="s">
        <v>15</v>
      </c>
      <c r="T31" s="19" t="s">
        <v>16</v>
      </c>
      <c r="U31" s="15" t="s">
        <v>13</v>
      </c>
      <c r="V31" s="16" t="s">
        <v>14</v>
      </c>
      <c r="W31" s="17" t="s">
        <v>15</v>
      </c>
      <c r="X31" s="18" t="s">
        <v>16</v>
      </c>
      <c r="Y31" s="15" t="s">
        <v>13</v>
      </c>
      <c r="Z31" s="16" t="s">
        <v>14</v>
      </c>
      <c r="AA31" s="17" t="s">
        <v>15</v>
      </c>
      <c r="AB31" s="20" t="s">
        <v>16</v>
      </c>
    </row>
    <row r="32" spans="1:28" ht="27" customHeight="1">
      <c r="A32" s="21" t="s">
        <v>42</v>
      </c>
      <c r="B32" s="28" t="s">
        <v>43</v>
      </c>
      <c r="C32" s="23"/>
      <c r="D32" s="23" t="s">
        <v>19</v>
      </c>
      <c r="E32" s="12">
        <f>'[1]1октября18(18-19)'!C266</f>
        <v>0</v>
      </c>
      <c r="F32" s="12">
        <f>'[1]1октября18(18-19)'!E266</f>
        <v>0</v>
      </c>
      <c r="G32" s="12">
        <v>0</v>
      </c>
      <c r="H32" s="19">
        <f t="shared" ref="H32:H35" si="20">G32-(E32+F32)</f>
        <v>0</v>
      </c>
      <c r="I32" s="24">
        <f>'[1]1октября18(18-19)'!F266</f>
        <v>5</v>
      </c>
      <c r="J32" s="12">
        <f>'[1]1октября18(18-19)'!H266</f>
        <v>0</v>
      </c>
      <c r="K32" s="25">
        <v>5</v>
      </c>
      <c r="L32" s="20">
        <f t="shared" ref="L32:L35" si="21">K32-(I32+J32)</f>
        <v>0</v>
      </c>
      <c r="M32" s="24">
        <f>'[1]1октября18(18-19)'!I266</f>
        <v>9</v>
      </c>
      <c r="N32" s="12">
        <f>'[1]1октября18(18-19)'!K266</f>
        <v>0</v>
      </c>
      <c r="O32" s="17">
        <v>10</v>
      </c>
      <c r="P32" s="20">
        <f t="shared" ref="P32:P35" si="22">O32-(M32+N32)</f>
        <v>1</v>
      </c>
      <c r="Q32" s="26">
        <f>'[1]1октября18(18-19)'!L266</f>
        <v>14</v>
      </c>
      <c r="R32" s="12">
        <f>'[1]1октября18(18-19)'!N266</f>
        <v>0</v>
      </c>
      <c r="S32" s="17">
        <f>[1]вакансии!O33</f>
        <v>15</v>
      </c>
      <c r="T32" s="19">
        <f t="shared" ref="T32:T34" si="23">S32-(Q32+R32)</f>
        <v>1</v>
      </c>
      <c r="U32" s="24"/>
      <c r="V32" s="12"/>
      <c r="W32" s="17"/>
      <c r="X32" s="20">
        <f t="shared" ref="X32:X34" si="24">W32-(U32+V32)</f>
        <v>0</v>
      </c>
      <c r="Y32" s="26">
        <f>I32+M32+Q32+U32+E32</f>
        <v>28</v>
      </c>
      <c r="Z32" s="12">
        <f>J32+N32+R32+V32+F32</f>
        <v>0</v>
      </c>
      <c r="AA32" s="12">
        <f>K32+O32+S32+W32+G32</f>
        <v>30</v>
      </c>
      <c r="AB32" s="27">
        <f>L32+P32+T32+X32+H32</f>
        <v>2</v>
      </c>
    </row>
    <row r="33" spans="1:28" ht="48.75" customHeight="1">
      <c r="A33" s="29" t="s">
        <v>44</v>
      </c>
      <c r="B33" s="30" t="s">
        <v>45</v>
      </c>
      <c r="C33" s="23"/>
      <c r="D33" s="80" t="s">
        <v>46</v>
      </c>
      <c r="E33" s="12">
        <f>'[1]1октября18(18-19)'!C280</f>
        <v>27</v>
      </c>
      <c r="F33" s="12">
        <f>'[1]1октября18(18-19)'!E280</f>
        <v>0</v>
      </c>
      <c r="G33" s="12">
        <v>27</v>
      </c>
      <c r="H33" s="19">
        <f t="shared" si="20"/>
        <v>0</v>
      </c>
      <c r="I33" s="24">
        <f>'[1]1октября18(18-19)'!F280</f>
        <v>27</v>
      </c>
      <c r="J33" s="12">
        <f>'[1]1октября18(18-19)'!H280</f>
        <v>0</v>
      </c>
      <c r="K33" s="25">
        <v>28</v>
      </c>
      <c r="L33" s="20">
        <f t="shared" si="21"/>
        <v>1</v>
      </c>
      <c r="M33" s="24">
        <f>'[1]1октября18(18-19)'!I280</f>
        <v>20</v>
      </c>
      <c r="N33" s="12">
        <f>'[1]1октября18(18-19)'!K280</f>
        <v>1</v>
      </c>
      <c r="O33" s="17">
        <v>20</v>
      </c>
      <c r="P33" s="20">
        <f t="shared" si="22"/>
        <v>-1</v>
      </c>
      <c r="Q33" s="26">
        <f>'[1]1октября18(18-19)'!L280</f>
        <v>29</v>
      </c>
      <c r="R33" s="12">
        <f>'[1]1октября18(18-19)'!N280</f>
        <v>1</v>
      </c>
      <c r="S33" s="17">
        <f>[1]вакансии!O34</f>
        <v>30</v>
      </c>
      <c r="T33" s="19">
        <f t="shared" si="23"/>
        <v>0</v>
      </c>
      <c r="U33" s="24">
        <f>'[1]1октября18(18-19)'!O280</f>
        <v>39</v>
      </c>
      <c r="V33" s="12">
        <f>'[1]1октября18(18-19)'!Q280</f>
        <v>0</v>
      </c>
      <c r="W33" s="17">
        <f>'[1]вакансии15-16'!O40</f>
        <v>40</v>
      </c>
      <c r="X33" s="20">
        <f t="shared" si="24"/>
        <v>1</v>
      </c>
      <c r="Y33" s="26">
        <f t="shared" ref="Y33:AB35" si="25">I33+M33+Q33+U33+E33</f>
        <v>142</v>
      </c>
      <c r="Z33" s="12">
        <f t="shared" si="25"/>
        <v>2</v>
      </c>
      <c r="AA33" s="12">
        <f t="shared" si="25"/>
        <v>145</v>
      </c>
      <c r="AB33" s="27">
        <f t="shared" si="25"/>
        <v>1</v>
      </c>
    </row>
    <row r="34" spans="1:28" ht="36.75" customHeight="1">
      <c r="A34" s="29" t="s">
        <v>47</v>
      </c>
      <c r="B34" s="30" t="s">
        <v>48</v>
      </c>
      <c r="C34" s="23"/>
      <c r="D34" s="23" t="s">
        <v>19</v>
      </c>
      <c r="E34" s="12">
        <f>'[1]1октября18(18-19)'!C245</f>
        <v>19</v>
      </c>
      <c r="F34" s="12">
        <f>'[1]1октября18(18-19)'!E245</f>
        <v>0</v>
      </c>
      <c r="G34" s="12">
        <v>19</v>
      </c>
      <c r="H34" s="19">
        <f t="shared" si="20"/>
        <v>0</v>
      </c>
      <c r="I34" s="24">
        <f>'[1]1октября18(18-19)'!F245</f>
        <v>15</v>
      </c>
      <c r="J34" s="12">
        <f>'[1]1октября18(18-19)'!H245</f>
        <v>0</v>
      </c>
      <c r="K34" s="25">
        <v>15</v>
      </c>
      <c r="L34" s="20">
        <f t="shared" si="21"/>
        <v>0</v>
      </c>
      <c r="M34" s="24">
        <f>'[1]1октября18(18-19)'!I245</f>
        <v>14</v>
      </c>
      <c r="N34" s="12">
        <f>'[1]1октября18(18-19)'!K245</f>
        <v>0</v>
      </c>
      <c r="O34" s="17">
        <v>15</v>
      </c>
      <c r="P34" s="20">
        <f t="shared" si="22"/>
        <v>1</v>
      </c>
      <c r="Q34" s="26">
        <f>'[1]1октября18(18-19)'!L245</f>
        <v>16</v>
      </c>
      <c r="R34" s="12">
        <f>'[1]1октября18(18-19)'!N245</f>
        <v>0</v>
      </c>
      <c r="S34" s="17">
        <f>[1]вакансии!O35</f>
        <v>17</v>
      </c>
      <c r="T34" s="19">
        <f t="shared" si="23"/>
        <v>1</v>
      </c>
      <c r="U34" s="24"/>
      <c r="V34" s="12"/>
      <c r="W34" s="17"/>
      <c r="X34" s="20">
        <f t="shared" si="24"/>
        <v>0</v>
      </c>
      <c r="Y34" s="26">
        <f t="shared" si="25"/>
        <v>64</v>
      </c>
      <c r="Z34" s="12">
        <f t="shared" si="25"/>
        <v>0</v>
      </c>
      <c r="AA34" s="12">
        <f t="shared" si="25"/>
        <v>66</v>
      </c>
      <c r="AB34" s="27">
        <f t="shared" si="25"/>
        <v>2</v>
      </c>
    </row>
    <row r="35" spans="1:28" ht="28.2" customHeight="1" thickBot="1">
      <c r="A35" s="65"/>
      <c r="B35" s="66" t="s">
        <v>49</v>
      </c>
      <c r="C35" s="67"/>
      <c r="D35" s="67" t="s">
        <v>19</v>
      </c>
      <c r="E35" s="68">
        <f>'[1]1октября18(18-19)'!C273</f>
        <v>9</v>
      </c>
      <c r="F35" s="68">
        <f>'[1]1октября18(18-19)'!E273</f>
        <v>0</v>
      </c>
      <c r="G35" s="68">
        <v>9</v>
      </c>
      <c r="H35" s="69">
        <f t="shared" si="20"/>
        <v>0</v>
      </c>
      <c r="I35" s="70">
        <f>'[1]1октября18(18-19)'!F273</f>
        <v>9</v>
      </c>
      <c r="J35" s="68">
        <f>'[1]1октября18(18-19)'!H273</f>
        <v>0</v>
      </c>
      <c r="K35" s="71">
        <v>10</v>
      </c>
      <c r="L35" s="72">
        <f t="shared" si="21"/>
        <v>1</v>
      </c>
      <c r="M35" s="70">
        <f>'[1]1октября18(18-19)'!I273</f>
        <v>17</v>
      </c>
      <c r="N35" s="68">
        <f>'[1]1октября18(18-19)'!K273</f>
        <v>0</v>
      </c>
      <c r="O35" s="73">
        <v>17</v>
      </c>
      <c r="P35" s="20">
        <f t="shared" si="22"/>
        <v>0</v>
      </c>
      <c r="Q35" s="81">
        <f>'[1]1октября18(18-19)'!L273</f>
        <v>0</v>
      </c>
      <c r="R35" s="68"/>
      <c r="S35" s="73">
        <f>[1]вакансии!O36</f>
        <v>0</v>
      </c>
      <c r="T35" s="69"/>
      <c r="U35" s="70"/>
      <c r="V35" s="82"/>
      <c r="W35" s="73"/>
      <c r="X35" s="72"/>
      <c r="Y35" s="81">
        <f t="shared" si="25"/>
        <v>35</v>
      </c>
      <c r="Z35" s="68">
        <f t="shared" si="25"/>
        <v>0</v>
      </c>
      <c r="AA35" s="68">
        <f t="shared" si="25"/>
        <v>36</v>
      </c>
      <c r="AB35" s="74">
        <f t="shared" si="25"/>
        <v>1</v>
      </c>
    </row>
    <row r="36" spans="1:28" ht="2.4" hidden="1" customHeight="1" thickBot="1">
      <c r="A36" s="31"/>
      <c r="B36" s="75"/>
      <c r="C36" s="33"/>
      <c r="D36" s="33"/>
      <c r="E36" s="34"/>
      <c r="F36" s="34"/>
      <c r="G36" s="34"/>
      <c r="H36" s="35"/>
      <c r="I36" s="76"/>
      <c r="J36" s="34"/>
      <c r="K36" s="77"/>
      <c r="L36" s="83"/>
      <c r="M36" s="34"/>
      <c r="N36" s="34"/>
      <c r="O36" s="43"/>
      <c r="P36" s="83"/>
      <c r="Q36" s="34"/>
      <c r="R36" s="34"/>
      <c r="S36" s="43"/>
      <c r="T36" s="83"/>
      <c r="U36" s="34"/>
      <c r="V36" s="32"/>
      <c r="W36" s="43"/>
      <c r="X36" s="83"/>
      <c r="Y36" s="34"/>
      <c r="Z36" s="34"/>
      <c r="AA36" s="34"/>
      <c r="AB36" s="79"/>
    </row>
    <row r="37" spans="1:28" s="53" customFormat="1" ht="26.25" customHeight="1" thickBot="1">
      <c r="A37" s="47"/>
      <c r="B37" s="48" t="s">
        <v>31</v>
      </c>
      <c r="C37" s="49"/>
      <c r="D37" s="49"/>
      <c r="E37" s="49">
        <f t="shared" ref="E37:AB37" si="26">SUM(E32:E35)</f>
        <v>55</v>
      </c>
      <c r="F37" s="49">
        <f t="shared" si="26"/>
        <v>0</v>
      </c>
      <c r="G37" s="49">
        <f t="shared" si="26"/>
        <v>55</v>
      </c>
      <c r="H37" s="50">
        <f t="shared" si="26"/>
        <v>0</v>
      </c>
      <c r="I37" s="47">
        <f t="shared" si="26"/>
        <v>56</v>
      </c>
      <c r="J37" s="49">
        <f t="shared" si="26"/>
        <v>0</v>
      </c>
      <c r="K37" s="49">
        <f t="shared" si="26"/>
        <v>58</v>
      </c>
      <c r="L37" s="51">
        <f t="shared" si="26"/>
        <v>2</v>
      </c>
      <c r="M37" s="49">
        <f t="shared" si="26"/>
        <v>60</v>
      </c>
      <c r="N37" s="49">
        <f t="shared" si="26"/>
        <v>1</v>
      </c>
      <c r="O37" s="49">
        <f t="shared" si="26"/>
        <v>62</v>
      </c>
      <c r="P37" s="51">
        <f t="shared" si="26"/>
        <v>1</v>
      </c>
      <c r="Q37" s="49">
        <f t="shared" si="26"/>
        <v>59</v>
      </c>
      <c r="R37" s="49">
        <f t="shared" si="26"/>
        <v>1</v>
      </c>
      <c r="S37" s="49">
        <f t="shared" si="26"/>
        <v>62</v>
      </c>
      <c r="T37" s="51">
        <f t="shared" si="26"/>
        <v>2</v>
      </c>
      <c r="U37" s="49">
        <f t="shared" si="26"/>
        <v>39</v>
      </c>
      <c r="V37" s="49">
        <f t="shared" si="26"/>
        <v>0</v>
      </c>
      <c r="W37" s="49">
        <f t="shared" si="26"/>
        <v>40</v>
      </c>
      <c r="X37" s="51">
        <f t="shared" si="26"/>
        <v>1</v>
      </c>
      <c r="Y37" s="49">
        <f t="shared" si="26"/>
        <v>269</v>
      </c>
      <c r="Z37" s="49">
        <f t="shared" si="26"/>
        <v>2</v>
      </c>
      <c r="AA37" s="49">
        <f t="shared" si="26"/>
        <v>277</v>
      </c>
      <c r="AB37" s="52">
        <f t="shared" si="26"/>
        <v>6</v>
      </c>
    </row>
    <row r="38" spans="1:28" ht="18" customHeight="1">
      <c r="A38" s="282" t="s">
        <v>50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54"/>
      <c r="Z38" s="54"/>
      <c r="AA38" s="54"/>
      <c r="AB38" s="55"/>
    </row>
    <row r="39" spans="1:28" ht="10.5" customHeight="1" thickBot="1">
      <c r="A39" s="56"/>
      <c r="B39" s="57"/>
      <c r="C39" s="57"/>
      <c r="D39" s="57"/>
      <c r="E39" s="58"/>
      <c r="F39" s="58"/>
      <c r="G39" s="58"/>
      <c r="H39" s="59"/>
      <c r="I39" s="57"/>
      <c r="J39" s="57"/>
      <c r="K39" s="60"/>
      <c r="L39" s="57"/>
      <c r="M39" s="57"/>
      <c r="N39" s="57"/>
      <c r="O39" s="63"/>
      <c r="P39" s="57"/>
      <c r="Q39" s="57"/>
      <c r="R39" s="57"/>
      <c r="S39" s="63"/>
      <c r="T39" s="63"/>
      <c r="U39" s="57"/>
      <c r="V39" s="57"/>
      <c r="W39" s="63"/>
      <c r="X39" s="57"/>
      <c r="Y39" s="57"/>
      <c r="Z39" s="57"/>
      <c r="AA39" s="63"/>
      <c r="AB39" s="84"/>
    </row>
    <row r="40" spans="1:28">
      <c r="A40" s="271" t="s">
        <v>4</v>
      </c>
      <c r="B40" s="273" t="s">
        <v>5</v>
      </c>
      <c r="C40" s="275"/>
      <c r="D40" s="285" t="s">
        <v>6</v>
      </c>
      <c r="E40" s="287" t="s">
        <v>7</v>
      </c>
      <c r="F40" s="287"/>
      <c r="G40" s="287"/>
      <c r="H40" s="287"/>
      <c r="I40" s="262" t="s">
        <v>8</v>
      </c>
      <c r="J40" s="263"/>
      <c r="K40" s="263"/>
      <c r="L40" s="264"/>
      <c r="M40" s="262" t="s">
        <v>9</v>
      </c>
      <c r="N40" s="263"/>
      <c r="O40" s="263"/>
      <c r="P40" s="264"/>
      <c r="Q40" s="262" t="s">
        <v>10</v>
      </c>
      <c r="R40" s="263"/>
      <c r="S40" s="263"/>
      <c r="T40" s="264"/>
      <c r="U40" s="262" t="s">
        <v>11</v>
      </c>
      <c r="V40" s="263"/>
      <c r="W40" s="263"/>
      <c r="X40" s="264"/>
      <c r="Y40" s="262" t="s">
        <v>12</v>
      </c>
      <c r="Z40" s="263"/>
      <c r="AA40" s="263"/>
      <c r="AB40" s="264"/>
    </row>
    <row r="41" spans="1:28" ht="26.4" customHeight="1">
      <c r="A41" s="272"/>
      <c r="B41" s="274"/>
      <c r="C41" s="276"/>
      <c r="D41" s="286"/>
      <c r="E41" s="12" t="s">
        <v>13</v>
      </c>
      <c r="F41" s="12" t="s">
        <v>14</v>
      </c>
      <c r="G41" s="13" t="s">
        <v>15</v>
      </c>
      <c r="H41" s="14" t="s">
        <v>16</v>
      </c>
      <c r="I41" s="15" t="s">
        <v>13</v>
      </c>
      <c r="J41" s="16" t="s">
        <v>14</v>
      </c>
      <c r="K41" s="17" t="s">
        <v>15</v>
      </c>
      <c r="L41" s="18" t="s">
        <v>16</v>
      </c>
      <c r="M41" s="15" t="s">
        <v>13</v>
      </c>
      <c r="N41" s="16" t="s">
        <v>14</v>
      </c>
      <c r="O41" s="17" t="s">
        <v>15</v>
      </c>
      <c r="P41" s="18" t="s">
        <v>16</v>
      </c>
      <c r="Q41" s="15" t="s">
        <v>13</v>
      </c>
      <c r="R41" s="16" t="s">
        <v>14</v>
      </c>
      <c r="S41" s="17" t="s">
        <v>15</v>
      </c>
      <c r="T41" s="19" t="s">
        <v>16</v>
      </c>
      <c r="U41" s="15" t="s">
        <v>13</v>
      </c>
      <c r="V41" s="16" t="s">
        <v>14</v>
      </c>
      <c r="W41" s="17" t="s">
        <v>15</v>
      </c>
      <c r="X41" s="18" t="s">
        <v>16</v>
      </c>
      <c r="Y41" s="15" t="s">
        <v>13</v>
      </c>
      <c r="Z41" s="16" t="s">
        <v>14</v>
      </c>
      <c r="AA41" s="17" t="s">
        <v>15</v>
      </c>
      <c r="AB41" s="20" t="s">
        <v>16</v>
      </c>
    </row>
    <row r="42" spans="1:28" ht="34.5" customHeight="1">
      <c r="A42" s="21" t="s">
        <v>51</v>
      </c>
      <c r="B42" s="28" t="s">
        <v>52</v>
      </c>
      <c r="C42" s="23"/>
      <c r="D42" s="85" t="s">
        <v>19</v>
      </c>
      <c r="E42" s="26">
        <f>'[1]1октября18(18-19)'!C189</f>
        <v>18</v>
      </c>
      <c r="F42" s="12">
        <f>'[1]1октября18(18-19)'!E189</f>
        <v>0</v>
      </c>
      <c r="G42" s="12">
        <v>18</v>
      </c>
      <c r="H42" s="19">
        <f t="shared" ref="H42:H43" si="27">G42-(E42+F42)</f>
        <v>0</v>
      </c>
      <c r="I42" s="24">
        <f>'[1]1октября18(18-19)'!F189</f>
        <v>19</v>
      </c>
      <c r="J42" s="12">
        <f>'[1]1октября18(18-19)'!K189</f>
        <v>0</v>
      </c>
      <c r="K42" s="25">
        <v>18</v>
      </c>
      <c r="L42" s="20">
        <f t="shared" ref="L42:L43" si="28">K42-(I42+J42)</f>
        <v>-1</v>
      </c>
      <c r="M42" s="24">
        <f>'[1]1октября18(18-19)'!I189</f>
        <v>19</v>
      </c>
      <c r="N42" s="12">
        <f>'[1]1октября18(18-19)'!K189</f>
        <v>0</v>
      </c>
      <c r="O42" s="17">
        <v>20</v>
      </c>
      <c r="P42" s="20">
        <f t="shared" ref="P42:P43" si="29">O42-(M42+N42)</f>
        <v>1</v>
      </c>
      <c r="Q42" s="12">
        <f>'[1]1октября18(18-19)'!L189</f>
        <v>14</v>
      </c>
      <c r="R42" s="12">
        <f>'[1]1октября18(18-19)'!N189</f>
        <v>0</v>
      </c>
      <c r="S42" s="17">
        <f>[1]вакансии!O43</f>
        <v>15</v>
      </c>
      <c r="T42" s="20">
        <f t="shared" ref="T42:T43" si="30">S42-(Q42+R42)</f>
        <v>1</v>
      </c>
      <c r="U42" s="12"/>
      <c r="V42" s="12"/>
      <c r="W42" s="17"/>
      <c r="X42" s="20">
        <f t="shared" ref="X42:X43" si="31">W42-(U42+V42)</f>
        <v>0</v>
      </c>
      <c r="Y42" s="12">
        <f>I42+M42+Q42+U42+E42</f>
        <v>70</v>
      </c>
      <c r="Z42" s="12">
        <f>J42+N42+R42+V42+F42</f>
        <v>0</v>
      </c>
      <c r="AA42" s="12">
        <f>K42+O42+S42+W42+G42</f>
        <v>71</v>
      </c>
      <c r="AB42" s="27">
        <f>L42+P42+T42+X42+H42</f>
        <v>1</v>
      </c>
    </row>
    <row r="43" spans="1:28" ht="59.25" customHeight="1" thickBot="1">
      <c r="A43" s="65" t="s">
        <v>53</v>
      </c>
      <c r="B43" s="66" t="s">
        <v>54</v>
      </c>
      <c r="C43" s="67"/>
      <c r="D43" s="86" t="s">
        <v>19</v>
      </c>
      <c r="E43" s="26">
        <f>'[1]1октября18(18-19)'!C217</f>
        <v>0</v>
      </c>
      <c r="F43" s="12">
        <f>'[1]1октября18(18-19)'!E217</f>
        <v>0</v>
      </c>
      <c r="G43" s="12">
        <v>0</v>
      </c>
      <c r="H43" s="19">
        <f t="shared" si="27"/>
        <v>0</v>
      </c>
      <c r="I43" s="70">
        <f>'[1]1октября18(18-19)'!F217</f>
        <v>0</v>
      </c>
      <c r="J43" s="68">
        <f>'[1]1октября18(18-19)'!H217</f>
        <v>0</v>
      </c>
      <c r="K43" s="71">
        <v>0</v>
      </c>
      <c r="L43" s="72">
        <f t="shared" si="28"/>
        <v>0</v>
      </c>
      <c r="M43" s="70">
        <f>'[1]1октября18(18-19)'!I217</f>
        <v>20</v>
      </c>
      <c r="N43" s="68">
        <f>'[1]1октября18(18-19)'!K217</f>
        <v>1</v>
      </c>
      <c r="O43" s="73">
        <v>20</v>
      </c>
      <c r="P43" s="72">
        <f t="shared" si="29"/>
        <v>-1</v>
      </c>
      <c r="Q43" s="68">
        <f>'[1]1октября18(18-19)'!L217</f>
        <v>25</v>
      </c>
      <c r="R43" s="68">
        <f>'[1]1октября18(18-19)'!N217</f>
        <v>0</v>
      </c>
      <c r="S43" s="73">
        <f>[1]вакансии!O44</f>
        <v>25</v>
      </c>
      <c r="T43" s="72">
        <f t="shared" si="30"/>
        <v>0</v>
      </c>
      <c r="U43" s="68"/>
      <c r="V43" s="68"/>
      <c r="W43" s="73"/>
      <c r="X43" s="72">
        <f t="shared" si="31"/>
        <v>0</v>
      </c>
      <c r="Y43" s="68">
        <f t="shared" ref="Y43:AB43" si="32">I43+M43+Q43+U43+E43</f>
        <v>45</v>
      </c>
      <c r="Z43" s="68">
        <f t="shared" si="32"/>
        <v>1</v>
      </c>
      <c r="AA43" s="68">
        <f t="shared" si="32"/>
        <v>45</v>
      </c>
      <c r="AB43" s="74">
        <f t="shared" si="32"/>
        <v>-1</v>
      </c>
    </row>
    <row r="44" spans="1:28" ht="25.8" hidden="1" customHeight="1" thickBot="1">
      <c r="A44" s="31"/>
      <c r="B44" s="75"/>
      <c r="C44" s="33"/>
      <c r="D44" s="33"/>
      <c r="E44" s="87"/>
      <c r="F44" s="87"/>
      <c r="G44" s="87"/>
      <c r="H44" s="88"/>
      <c r="I44" s="31"/>
      <c r="J44" s="32"/>
      <c r="K44" s="77"/>
      <c r="L44" s="89"/>
      <c r="M44" s="32"/>
      <c r="N44" s="32"/>
      <c r="O44" s="43"/>
      <c r="P44" s="89"/>
      <c r="Q44" s="32"/>
      <c r="R44" s="32"/>
      <c r="S44" s="43"/>
      <c r="T44" s="89"/>
      <c r="U44" s="32"/>
      <c r="V44" s="32"/>
      <c r="W44" s="43"/>
      <c r="X44" s="89"/>
      <c r="Y44" s="32"/>
      <c r="Z44" s="32"/>
      <c r="AA44" s="43"/>
      <c r="AB44" s="89"/>
    </row>
    <row r="45" spans="1:28" s="53" customFormat="1" ht="28.5" customHeight="1" thickBot="1">
      <c r="A45" s="47"/>
      <c r="B45" s="48" t="s">
        <v>31</v>
      </c>
      <c r="C45" s="49"/>
      <c r="D45" s="49"/>
      <c r="E45" s="49">
        <f t="shared" ref="E45:AB45" si="33">SUM(E42:E44)</f>
        <v>18</v>
      </c>
      <c r="F45" s="49">
        <f t="shared" si="33"/>
        <v>0</v>
      </c>
      <c r="G45" s="49">
        <f t="shared" si="33"/>
        <v>18</v>
      </c>
      <c r="H45" s="50">
        <f t="shared" si="33"/>
        <v>0</v>
      </c>
      <c r="I45" s="47">
        <f t="shared" si="33"/>
        <v>19</v>
      </c>
      <c r="J45" s="49">
        <f t="shared" si="33"/>
        <v>0</v>
      </c>
      <c r="K45" s="49">
        <f t="shared" si="33"/>
        <v>18</v>
      </c>
      <c r="L45" s="51">
        <f t="shared" si="33"/>
        <v>-1</v>
      </c>
      <c r="M45" s="49">
        <f t="shared" si="33"/>
        <v>39</v>
      </c>
      <c r="N45" s="49">
        <f t="shared" si="33"/>
        <v>1</v>
      </c>
      <c r="O45" s="49">
        <f t="shared" si="33"/>
        <v>40</v>
      </c>
      <c r="P45" s="51">
        <f t="shared" si="33"/>
        <v>0</v>
      </c>
      <c r="Q45" s="49">
        <f t="shared" si="33"/>
        <v>39</v>
      </c>
      <c r="R45" s="49">
        <f t="shared" si="33"/>
        <v>0</v>
      </c>
      <c r="S45" s="49">
        <f t="shared" si="33"/>
        <v>40</v>
      </c>
      <c r="T45" s="51">
        <f t="shared" si="33"/>
        <v>1</v>
      </c>
      <c r="U45" s="49">
        <f t="shared" si="33"/>
        <v>0</v>
      </c>
      <c r="V45" s="49">
        <f t="shared" si="33"/>
        <v>0</v>
      </c>
      <c r="W45" s="49">
        <f t="shared" si="33"/>
        <v>0</v>
      </c>
      <c r="X45" s="51">
        <f t="shared" si="33"/>
        <v>0</v>
      </c>
      <c r="Y45" s="49">
        <f t="shared" si="33"/>
        <v>115</v>
      </c>
      <c r="Z45" s="49">
        <f t="shared" si="33"/>
        <v>1</v>
      </c>
      <c r="AA45" s="49">
        <f t="shared" si="33"/>
        <v>116</v>
      </c>
      <c r="AB45" s="52">
        <f t="shared" si="33"/>
        <v>0</v>
      </c>
    </row>
    <row r="46" spans="1:28" ht="18" customHeight="1">
      <c r="A46" s="282" t="s">
        <v>55</v>
      </c>
      <c r="B46" s="283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54"/>
      <c r="Z46" s="54"/>
      <c r="AA46" s="54"/>
      <c r="AB46" s="55"/>
    </row>
    <row r="47" spans="1:28" ht="10.5" customHeight="1" thickBot="1">
      <c r="A47" s="56"/>
      <c r="B47" s="57"/>
      <c r="C47" s="57"/>
      <c r="D47" s="57"/>
      <c r="E47" s="58"/>
      <c r="F47" s="58"/>
      <c r="G47" s="58"/>
      <c r="H47" s="59"/>
      <c r="I47" s="57"/>
      <c r="J47" s="57"/>
      <c r="K47" s="60"/>
      <c r="L47" s="59"/>
      <c r="M47" s="57"/>
      <c r="N47" s="57"/>
      <c r="O47" s="61"/>
      <c r="P47" s="59"/>
      <c r="Q47" s="57"/>
      <c r="R47" s="57"/>
      <c r="S47" s="61"/>
      <c r="T47" s="62"/>
      <c r="U47" s="57"/>
      <c r="V47" s="57"/>
      <c r="W47" s="61"/>
      <c r="X47" s="59"/>
      <c r="Y47" s="57"/>
      <c r="Z47" s="57"/>
      <c r="AA47" s="63"/>
      <c r="AB47" s="64"/>
    </row>
    <row r="48" spans="1:28">
      <c r="A48" s="271" t="s">
        <v>4</v>
      </c>
      <c r="B48" s="273" t="s">
        <v>5</v>
      </c>
      <c r="C48" s="275"/>
      <c r="D48" s="277" t="s">
        <v>6</v>
      </c>
      <c r="E48" s="279" t="s">
        <v>7</v>
      </c>
      <c r="F48" s="263"/>
      <c r="G48" s="263"/>
      <c r="H48" s="263"/>
      <c r="I48" s="262" t="s">
        <v>8</v>
      </c>
      <c r="J48" s="263"/>
      <c r="K48" s="263"/>
      <c r="L48" s="264"/>
      <c r="M48" s="262" t="s">
        <v>9</v>
      </c>
      <c r="N48" s="263"/>
      <c r="O48" s="263"/>
      <c r="P48" s="264"/>
      <c r="Q48" s="262" t="s">
        <v>10</v>
      </c>
      <c r="R48" s="263"/>
      <c r="S48" s="263"/>
      <c r="T48" s="264"/>
      <c r="U48" s="262" t="s">
        <v>11</v>
      </c>
      <c r="V48" s="263"/>
      <c r="W48" s="263"/>
      <c r="X48" s="264"/>
      <c r="Y48" s="262" t="s">
        <v>12</v>
      </c>
      <c r="Z48" s="263"/>
      <c r="AA48" s="263"/>
      <c r="AB48" s="264"/>
    </row>
    <row r="49" spans="1:28" ht="26.4" customHeight="1">
      <c r="A49" s="272"/>
      <c r="B49" s="274"/>
      <c r="C49" s="276"/>
      <c r="D49" s="278"/>
      <c r="E49" s="12" t="s">
        <v>13</v>
      </c>
      <c r="F49" s="12" t="s">
        <v>14</v>
      </c>
      <c r="G49" s="13" t="s">
        <v>15</v>
      </c>
      <c r="H49" s="14" t="s">
        <v>16</v>
      </c>
      <c r="I49" s="15" t="s">
        <v>13</v>
      </c>
      <c r="J49" s="16" t="s">
        <v>14</v>
      </c>
      <c r="K49" s="17" t="s">
        <v>15</v>
      </c>
      <c r="L49" s="18" t="s">
        <v>16</v>
      </c>
      <c r="M49" s="15" t="s">
        <v>13</v>
      </c>
      <c r="N49" s="16" t="s">
        <v>14</v>
      </c>
      <c r="O49" s="17" t="s">
        <v>15</v>
      </c>
      <c r="P49" s="18" t="s">
        <v>16</v>
      </c>
      <c r="Q49" s="15" t="s">
        <v>13</v>
      </c>
      <c r="R49" s="16" t="s">
        <v>14</v>
      </c>
      <c r="S49" s="17" t="s">
        <v>15</v>
      </c>
      <c r="T49" s="19" t="s">
        <v>16</v>
      </c>
      <c r="U49" s="15" t="s">
        <v>13</v>
      </c>
      <c r="V49" s="16" t="s">
        <v>14</v>
      </c>
      <c r="W49" s="17" t="s">
        <v>15</v>
      </c>
      <c r="X49" s="18" t="s">
        <v>16</v>
      </c>
      <c r="Y49" s="15" t="s">
        <v>13</v>
      </c>
      <c r="Z49" s="16" t="s">
        <v>14</v>
      </c>
      <c r="AA49" s="17" t="s">
        <v>15</v>
      </c>
      <c r="AB49" s="20" t="s">
        <v>16</v>
      </c>
    </row>
    <row r="50" spans="1:28" ht="32.25" customHeight="1">
      <c r="A50" s="21" t="s">
        <v>56</v>
      </c>
      <c r="B50" s="28" t="s">
        <v>57</v>
      </c>
      <c r="C50" s="23"/>
      <c r="D50" s="23" t="s">
        <v>19</v>
      </c>
      <c r="E50" s="12">
        <f>'[1]1октября18(18-19)'!C168</f>
        <v>0</v>
      </c>
      <c r="F50" s="12">
        <f>'[1]1октября18(18-19)'!E168</f>
        <v>0</v>
      </c>
      <c r="G50" s="12">
        <v>0</v>
      </c>
      <c r="H50" s="19">
        <f>G50-(E50+F50)</f>
        <v>0</v>
      </c>
      <c r="I50" s="24">
        <f>'[1]1октября18(18-19)'!F168</f>
        <v>0</v>
      </c>
      <c r="J50" s="12">
        <f>'[1]1октября18(18-19)'!H168</f>
        <v>0</v>
      </c>
      <c r="K50" s="25">
        <v>0</v>
      </c>
      <c r="L50" s="20">
        <f>K50-(I50+J50)</f>
        <v>0</v>
      </c>
      <c r="M50" s="12">
        <f>'[1]1октября18(18-19)'!I168</f>
        <v>0</v>
      </c>
      <c r="N50" s="12">
        <f>'[1]1октября18(18-19)'!K168</f>
        <v>0</v>
      </c>
      <c r="O50" s="17">
        <v>0</v>
      </c>
      <c r="P50" s="20">
        <f>O50-(M50+N50)</f>
        <v>0</v>
      </c>
      <c r="Q50" s="12">
        <f>'[1]1октября18(18-19)'!L168</f>
        <v>10</v>
      </c>
      <c r="R50" s="12">
        <f>'[1]1октября18(18-19)'!N168</f>
        <v>0</v>
      </c>
      <c r="S50" s="17">
        <f>[1]вакансии!O51</f>
        <v>12</v>
      </c>
      <c r="T50" s="20">
        <f>S50-(Q50+R50)</f>
        <v>2</v>
      </c>
      <c r="U50" s="12"/>
      <c r="V50" s="12"/>
      <c r="W50" s="17"/>
      <c r="X50" s="20">
        <f>W50-(U50+V50)</f>
        <v>0</v>
      </c>
      <c r="Y50" s="12">
        <f>I50+M50+Q50+U50+E50</f>
        <v>10</v>
      </c>
      <c r="Z50" s="12">
        <f>J50+N50+R50+V50+F50</f>
        <v>0</v>
      </c>
      <c r="AA50" s="12">
        <f>K50+O50+S50+W50+G50</f>
        <v>12</v>
      </c>
      <c r="AB50" s="27">
        <f>L50+P50+T50+X50+H50</f>
        <v>2</v>
      </c>
    </row>
    <row r="51" spans="1:28" ht="43.5" customHeight="1">
      <c r="A51" s="21" t="s">
        <v>58</v>
      </c>
      <c r="B51" s="28" t="s">
        <v>59</v>
      </c>
      <c r="C51" s="23"/>
      <c r="D51" s="23" t="s">
        <v>19</v>
      </c>
      <c r="E51" s="12">
        <f>'[1]1октября18(18-19)'!C175</f>
        <v>25</v>
      </c>
      <c r="F51" s="12">
        <f>'[1]1октября18(18-19)'!E175</f>
        <v>0</v>
      </c>
      <c r="G51" s="12">
        <v>25</v>
      </c>
      <c r="H51" s="19">
        <f>G51-(E51+F51)</f>
        <v>0</v>
      </c>
      <c r="I51" s="24">
        <f>'[1]1октября18(18-19)'!F175</f>
        <v>25</v>
      </c>
      <c r="J51" s="12">
        <f>'[1]1октября18(18-19)'!H175</f>
        <v>0</v>
      </c>
      <c r="K51" s="25">
        <v>27</v>
      </c>
      <c r="L51" s="20">
        <f>K51-(I51+J51)</f>
        <v>2</v>
      </c>
      <c r="M51" s="12">
        <f>'[1]1октября18(18-19)'!I175</f>
        <v>22</v>
      </c>
      <c r="N51" s="12">
        <f>'[1]1октября18(18-19)'!K175</f>
        <v>1</v>
      </c>
      <c r="O51" s="17">
        <v>22</v>
      </c>
      <c r="P51" s="20">
        <f>O51-(M51+N51)</f>
        <v>-1</v>
      </c>
      <c r="Q51" s="12">
        <f>'[1]1октября18(18-19)'!L175</f>
        <v>9</v>
      </c>
      <c r="R51" s="12">
        <f>'[1]1октября18(18-19)'!N175</f>
        <v>0</v>
      </c>
      <c r="S51" s="17">
        <f>[1]вакансии!O52</f>
        <v>12</v>
      </c>
      <c r="T51" s="20">
        <f>S51-(Q51+R51)</f>
        <v>3</v>
      </c>
      <c r="U51" s="12"/>
      <c r="V51" s="12"/>
      <c r="W51" s="17"/>
      <c r="X51" s="20">
        <f>W51-(U51+V51)</f>
        <v>0</v>
      </c>
      <c r="Y51" s="12">
        <f t="shared" ref="Y51:AB51" si="34">I51+M51+Q51+U51+E51</f>
        <v>81</v>
      </c>
      <c r="Z51" s="12">
        <f t="shared" si="34"/>
        <v>1</v>
      </c>
      <c r="AA51" s="12">
        <f t="shared" si="34"/>
        <v>86</v>
      </c>
      <c r="AB51" s="27">
        <f t="shared" si="34"/>
        <v>4</v>
      </c>
    </row>
    <row r="52" spans="1:28" ht="34.5" customHeight="1">
      <c r="A52" s="21" t="s">
        <v>60</v>
      </c>
      <c r="B52" s="28" t="s">
        <v>61</v>
      </c>
      <c r="C52" s="23"/>
      <c r="D52" s="80" t="s">
        <v>46</v>
      </c>
      <c r="E52" s="12">
        <f>'[1]1октября18(18-19)'!C154</f>
        <v>0</v>
      </c>
      <c r="F52" s="12">
        <f>'[1]1октября18(18-19)'!E154</f>
        <v>0</v>
      </c>
      <c r="G52" s="12">
        <v>0</v>
      </c>
      <c r="H52" s="19">
        <f>G52-(E52+F52)</f>
        <v>0</v>
      </c>
      <c r="I52" s="24">
        <f>'[1]1октября18(18-19)'!F154</f>
        <v>0</v>
      </c>
      <c r="J52" s="12">
        <f>'[1]1октября18(18-19)'!H154</f>
        <v>0</v>
      </c>
      <c r="K52" s="25">
        <v>0</v>
      </c>
      <c r="L52" s="20">
        <f>K52-(I52+J52)</f>
        <v>0</v>
      </c>
      <c r="M52" s="12">
        <f>'[1]1октября18(18-19)'!I154</f>
        <v>0</v>
      </c>
      <c r="N52" s="12">
        <f>'[1]1октября18(18-19)'!K154</f>
        <v>0</v>
      </c>
      <c r="O52" s="17"/>
      <c r="P52" s="20">
        <f>O52-(M52+N52)</f>
        <v>0</v>
      </c>
      <c r="Q52" s="12">
        <f>'[1]1октября18(18-19)'!L154</f>
        <v>5</v>
      </c>
      <c r="R52" s="12">
        <f>'[1]1октября18(18-19)'!N154</f>
        <v>0</v>
      </c>
      <c r="S52" s="17">
        <f>[1]вакансии!O53</f>
        <v>6</v>
      </c>
      <c r="T52" s="20">
        <f>S52-(Q52+R52)</f>
        <v>1</v>
      </c>
      <c r="U52" s="12">
        <f>'[1]1октября18(18-19)'!O154</f>
        <v>0</v>
      </c>
      <c r="V52" s="12">
        <f>'[1]1октября18(18-19)'!Q154</f>
        <v>1</v>
      </c>
      <c r="W52" s="17">
        <v>0</v>
      </c>
      <c r="X52" s="20">
        <f>W52-(U52+V52)</f>
        <v>-1</v>
      </c>
      <c r="Y52" s="12">
        <f>I52+M52+Q52+U52+E52</f>
        <v>5</v>
      </c>
      <c r="Z52" s="12">
        <f>J52+N52+R52+V52+F52</f>
        <v>1</v>
      </c>
      <c r="AA52" s="12">
        <f>K52+O52+S52+W52+G52</f>
        <v>6</v>
      </c>
      <c r="AB52" s="27">
        <f>L52+P52+T52+X52+H52</f>
        <v>0</v>
      </c>
    </row>
    <row r="53" spans="1:28" ht="33" customHeight="1" thickBot="1">
      <c r="A53" s="65" t="s">
        <v>62</v>
      </c>
      <c r="B53" s="66" t="s">
        <v>63</v>
      </c>
      <c r="C53" s="67"/>
      <c r="D53" s="90" t="s">
        <v>46</v>
      </c>
      <c r="E53" s="68">
        <f>'[1]1октября18(18-19)'!C182</f>
        <v>13</v>
      </c>
      <c r="F53" s="68">
        <f>'[1]1октября18(18-19)'!E182</f>
        <v>0</v>
      </c>
      <c r="G53" s="68">
        <v>13</v>
      </c>
      <c r="H53" s="69">
        <f>G53-(E53+F53)</f>
        <v>0</v>
      </c>
      <c r="I53" s="70">
        <f>'[1]1октября18(18-19)'!F182</f>
        <v>13</v>
      </c>
      <c r="J53" s="68">
        <f>'[1]1октября18(18-19)'!H182</f>
        <v>0</v>
      </c>
      <c r="K53" s="71">
        <v>13</v>
      </c>
      <c r="L53" s="72">
        <f>K53-(I53+J53)</f>
        <v>0</v>
      </c>
      <c r="M53" s="68">
        <f>'[1]1октября18(18-19)'!I182</f>
        <v>17</v>
      </c>
      <c r="N53" s="68">
        <f>'[1]1октября18(18-19)'!K182</f>
        <v>0</v>
      </c>
      <c r="O53" s="73">
        <v>18</v>
      </c>
      <c r="P53" s="72">
        <f>O53-(M53+N53)</f>
        <v>1</v>
      </c>
      <c r="Q53" s="68">
        <f>'[1]1октября18(18-19)'!L182</f>
        <v>10</v>
      </c>
      <c r="R53" s="68">
        <f>'[1]1октября18(18-19)'!N182</f>
        <v>0</v>
      </c>
      <c r="S53" s="73">
        <f>[1]вакансии!O54</f>
        <v>10</v>
      </c>
      <c r="T53" s="72">
        <f>S53-(Q53+R53)</f>
        <v>0</v>
      </c>
      <c r="U53" s="68">
        <f>'[1]1октября18(18-19)'!O182</f>
        <v>7</v>
      </c>
      <c r="V53" s="68">
        <f>'[1]1октября18(18-19)'!Q182</f>
        <v>0</v>
      </c>
      <c r="W53" s="73">
        <f>'[1]вакансии15-16'!O64</f>
        <v>5</v>
      </c>
      <c r="X53" s="72">
        <f>W53-(U53+V53)</f>
        <v>-2</v>
      </c>
      <c r="Y53" s="68">
        <f t="shared" ref="Y53:AB53" si="35">I53+M53+Q53+U53+E53</f>
        <v>60</v>
      </c>
      <c r="Z53" s="68">
        <f t="shared" si="35"/>
        <v>0</v>
      </c>
      <c r="AA53" s="68">
        <f t="shared" si="35"/>
        <v>59</v>
      </c>
      <c r="AB53" s="74">
        <f t="shared" si="35"/>
        <v>-1</v>
      </c>
    </row>
    <row r="54" spans="1:28" ht="1.8" hidden="1" customHeight="1" thickBot="1">
      <c r="A54" s="31"/>
      <c r="B54" s="75"/>
      <c r="C54" s="33"/>
      <c r="D54" s="91"/>
      <c r="E54" s="34"/>
      <c r="F54" s="34"/>
      <c r="G54" s="34"/>
      <c r="H54" s="35"/>
      <c r="I54" s="76"/>
      <c r="J54" s="34"/>
      <c r="K54" s="77"/>
      <c r="L54" s="44"/>
      <c r="M54" s="34"/>
      <c r="N54" s="34"/>
      <c r="O54" s="43"/>
      <c r="P54" s="44"/>
      <c r="Q54" s="34"/>
      <c r="R54" s="34"/>
      <c r="S54" s="43"/>
      <c r="T54" s="44"/>
      <c r="U54" s="34"/>
      <c r="V54" s="34"/>
      <c r="W54" s="43"/>
      <c r="X54" s="44"/>
      <c r="Y54" s="34"/>
      <c r="Z54" s="34"/>
      <c r="AA54" s="34"/>
      <c r="AB54" s="79"/>
    </row>
    <row r="55" spans="1:28" s="97" customFormat="1" ht="26.25" customHeight="1" thickBot="1">
      <c r="A55" s="92"/>
      <c r="B55" s="48" t="s">
        <v>31</v>
      </c>
      <c r="C55" s="93"/>
      <c r="D55" s="93"/>
      <c r="E55" s="93">
        <f t="shared" ref="E55:AB55" si="36">SUM(E50:E53)</f>
        <v>38</v>
      </c>
      <c r="F55" s="93">
        <f t="shared" si="36"/>
        <v>0</v>
      </c>
      <c r="G55" s="93">
        <f t="shared" si="36"/>
        <v>38</v>
      </c>
      <c r="H55" s="94">
        <f t="shared" si="36"/>
        <v>0</v>
      </c>
      <c r="I55" s="92">
        <f t="shared" si="36"/>
        <v>38</v>
      </c>
      <c r="J55" s="93">
        <f t="shared" si="36"/>
        <v>0</v>
      </c>
      <c r="K55" s="93">
        <f t="shared" si="36"/>
        <v>40</v>
      </c>
      <c r="L55" s="95">
        <f t="shared" si="36"/>
        <v>2</v>
      </c>
      <c r="M55" s="93">
        <f t="shared" si="36"/>
        <v>39</v>
      </c>
      <c r="N55" s="93">
        <f t="shared" si="36"/>
        <v>1</v>
      </c>
      <c r="O55" s="93">
        <f t="shared" si="36"/>
        <v>40</v>
      </c>
      <c r="P55" s="95">
        <f t="shared" si="36"/>
        <v>0</v>
      </c>
      <c r="Q55" s="93">
        <f t="shared" si="36"/>
        <v>34</v>
      </c>
      <c r="R55" s="93">
        <f t="shared" si="36"/>
        <v>0</v>
      </c>
      <c r="S55" s="93">
        <f t="shared" si="36"/>
        <v>40</v>
      </c>
      <c r="T55" s="95">
        <f t="shared" si="36"/>
        <v>6</v>
      </c>
      <c r="U55" s="93">
        <f t="shared" si="36"/>
        <v>7</v>
      </c>
      <c r="V55" s="93">
        <f t="shared" si="36"/>
        <v>1</v>
      </c>
      <c r="W55" s="93">
        <f t="shared" si="36"/>
        <v>5</v>
      </c>
      <c r="X55" s="95">
        <f t="shared" si="36"/>
        <v>-3</v>
      </c>
      <c r="Y55" s="93">
        <f t="shared" si="36"/>
        <v>156</v>
      </c>
      <c r="Z55" s="93">
        <f t="shared" si="36"/>
        <v>2</v>
      </c>
      <c r="AA55" s="93">
        <f t="shared" si="36"/>
        <v>163</v>
      </c>
      <c r="AB55" s="96">
        <f t="shared" si="36"/>
        <v>5</v>
      </c>
    </row>
    <row r="56" spans="1:28" ht="18" customHeight="1">
      <c r="A56" s="282" t="s">
        <v>64</v>
      </c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54"/>
      <c r="Z56" s="54"/>
      <c r="AA56" s="54"/>
      <c r="AB56" s="55"/>
    </row>
    <row r="57" spans="1:28" ht="10.5" customHeight="1" thickBot="1">
      <c r="A57" s="56"/>
      <c r="B57" s="57"/>
      <c r="C57" s="57"/>
      <c r="D57" s="57"/>
      <c r="E57" s="58"/>
      <c r="F57" s="58"/>
      <c r="G57" s="58"/>
      <c r="H57" s="59"/>
      <c r="I57" s="57"/>
      <c r="J57" s="57"/>
      <c r="K57" s="60"/>
      <c r="L57" s="59"/>
      <c r="M57" s="57"/>
      <c r="N57" s="57"/>
      <c r="O57" s="61"/>
      <c r="P57" s="59"/>
      <c r="Q57" s="57"/>
      <c r="R57" s="57"/>
      <c r="S57" s="61"/>
      <c r="T57" s="62"/>
      <c r="U57" s="57"/>
      <c r="V57" s="57"/>
      <c r="W57" s="61"/>
      <c r="X57" s="59"/>
      <c r="Y57" s="57"/>
      <c r="Z57" s="57"/>
      <c r="AA57" s="63"/>
      <c r="AB57" s="64"/>
    </row>
    <row r="58" spans="1:28" ht="16.8" customHeight="1">
      <c r="A58" s="271" t="s">
        <v>4</v>
      </c>
      <c r="B58" s="273" t="s">
        <v>5</v>
      </c>
      <c r="C58" s="275"/>
      <c r="D58" s="277" t="s">
        <v>6</v>
      </c>
      <c r="E58" s="279" t="s">
        <v>7</v>
      </c>
      <c r="F58" s="263"/>
      <c r="G58" s="263"/>
      <c r="H58" s="263"/>
      <c r="I58" s="262" t="s">
        <v>8</v>
      </c>
      <c r="J58" s="263"/>
      <c r="K58" s="263"/>
      <c r="L58" s="264"/>
      <c r="M58" s="262" t="s">
        <v>9</v>
      </c>
      <c r="N58" s="263"/>
      <c r="O58" s="263"/>
      <c r="P58" s="264"/>
      <c r="Q58" s="262" t="s">
        <v>10</v>
      </c>
      <c r="R58" s="263"/>
      <c r="S58" s="263"/>
      <c r="T58" s="264"/>
      <c r="U58" s="262" t="s">
        <v>11</v>
      </c>
      <c r="V58" s="263"/>
      <c r="W58" s="263"/>
      <c r="X58" s="264"/>
      <c r="Y58" s="262" t="s">
        <v>12</v>
      </c>
      <c r="Z58" s="263"/>
      <c r="AA58" s="263"/>
      <c r="AB58" s="264"/>
    </row>
    <row r="59" spans="1:28" ht="26.4" customHeight="1">
      <c r="A59" s="272"/>
      <c r="B59" s="274"/>
      <c r="C59" s="276"/>
      <c r="D59" s="278"/>
      <c r="E59" s="12" t="s">
        <v>13</v>
      </c>
      <c r="F59" s="12" t="s">
        <v>14</v>
      </c>
      <c r="G59" s="13" t="s">
        <v>15</v>
      </c>
      <c r="H59" s="14" t="s">
        <v>16</v>
      </c>
      <c r="I59" s="15" t="s">
        <v>13</v>
      </c>
      <c r="J59" s="16" t="s">
        <v>14</v>
      </c>
      <c r="K59" s="17" t="s">
        <v>15</v>
      </c>
      <c r="L59" s="18" t="s">
        <v>16</v>
      </c>
      <c r="M59" s="15" t="s">
        <v>13</v>
      </c>
      <c r="N59" s="16" t="s">
        <v>14</v>
      </c>
      <c r="O59" s="17" t="s">
        <v>15</v>
      </c>
      <c r="P59" s="18" t="s">
        <v>16</v>
      </c>
      <c r="Q59" s="15" t="s">
        <v>13</v>
      </c>
      <c r="R59" s="16" t="s">
        <v>14</v>
      </c>
      <c r="S59" s="17" t="s">
        <v>15</v>
      </c>
      <c r="T59" s="19" t="s">
        <v>16</v>
      </c>
      <c r="U59" s="15" t="s">
        <v>13</v>
      </c>
      <c r="V59" s="16" t="s">
        <v>14</v>
      </c>
      <c r="W59" s="17" t="s">
        <v>15</v>
      </c>
      <c r="X59" s="18" t="s">
        <v>16</v>
      </c>
      <c r="Y59" s="15" t="s">
        <v>13</v>
      </c>
      <c r="Z59" s="16" t="s">
        <v>14</v>
      </c>
      <c r="AA59" s="17" t="s">
        <v>15</v>
      </c>
      <c r="AB59" s="20" t="s">
        <v>16</v>
      </c>
    </row>
    <row r="60" spans="1:28" ht="34.5" customHeight="1">
      <c r="A60" s="21" t="s">
        <v>65</v>
      </c>
      <c r="B60" s="28" t="s">
        <v>66</v>
      </c>
      <c r="C60" s="23"/>
      <c r="D60" s="23" t="s">
        <v>19</v>
      </c>
      <c r="E60" s="12">
        <f>'[1]1октября18(18-19)'!C357</f>
        <v>21</v>
      </c>
      <c r="F60" s="12">
        <f>'[1]1октября18(18-19)'!E357</f>
        <v>0</v>
      </c>
      <c r="G60" s="12">
        <v>21</v>
      </c>
      <c r="H60" s="19">
        <f t="shared" ref="H60:H63" si="37">G60-(E60+F60)</f>
        <v>0</v>
      </c>
      <c r="I60" s="24">
        <f>'[1]1октября18(18-19)'!F357</f>
        <v>20</v>
      </c>
      <c r="J60" s="12">
        <f>'[1]1октября18(18-19)'!H357</f>
        <v>0</v>
      </c>
      <c r="K60" s="25">
        <v>21</v>
      </c>
      <c r="L60" s="20">
        <f t="shared" ref="L60:L63" si="38">K60-(I60+J60)</f>
        <v>1</v>
      </c>
      <c r="M60" s="12">
        <f>'[1]1октября18(18-19)'!I357</f>
        <v>18</v>
      </c>
      <c r="N60" s="12">
        <f>'[1]1октября18(18-19)'!K357</f>
        <v>0</v>
      </c>
      <c r="O60" s="17">
        <v>19</v>
      </c>
      <c r="P60" s="20">
        <f t="shared" ref="P60:P63" si="39">O60-(M60+N60)</f>
        <v>1</v>
      </c>
      <c r="Q60" s="12">
        <f>'[1]1октября18(18-19)'!L357</f>
        <v>18</v>
      </c>
      <c r="R60" s="12">
        <f>'[1]1октября18(18-19)'!N357</f>
        <v>0</v>
      </c>
      <c r="S60" s="17">
        <f>[1]вакансии!O61</f>
        <v>19</v>
      </c>
      <c r="T60" s="20">
        <f t="shared" ref="T60:T63" si="40">S60-(Q60+R60)</f>
        <v>1</v>
      </c>
      <c r="U60" s="12"/>
      <c r="V60" s="12"/>
      <c r="W60" s="17"/>
      <c r="X60" s="20">
        <f t="shared" ref="X60:X63" si="41">W60-(U60+V60)</f>
        <v>0</v>
      </c>
      <c r="Y60" s="12">
        <f>I60+M60+Q60+U60+E60</f>
        <v>77</v>
      </c>
      <c r="Z60" s="12">
        <f>J60+N60+R60+V60+F60</f>
        <v>0</v>
      </c>
      <c r="AA60" s="12">
        <f>K60+O60+S60+W60+G60</f>
        <v>80</v>
      </c>
      <c r="AB60" s="27">
        <f>L60+P60+T60+X60+H60</f>
        <v>3</v>
      </c>
    </row>
    <row r="61" spans="1:28" ht="34.5" customHeight="1">
      <c r="A61" s="21" t="s">
        <v>67</v>
      </c>
      <c r="B61" s="28" t="s">
        <v>68</v>
      </c>
      <c r="C61" s="23"/>
      <c r="D61" s="23" t="s">
        <v>19</v>
      </c>
      <c r="E61" s="12">
        <f>'[1]1октября18(18-19)'!C371</f>
        <v>15</v>
      </c>
      <c r="F61" s="12">
        <f>'[1]1октября18(18-19)'!E371</f>
        <v>0</v>
      </c>
      <c r="G61" s="12">
        <v>15</v>
      </c>
      <c r="H61" s="19">
        <f t="shared" si="37"/>
        <v>0</v>
      </c>
      <c r="I61" s="24">
        <f>'[1]1октября18(18-19)'!F371</f>
        <v>15</v>
      </c>
      <c r="J61" s="12">
        <f>'[1]1октября18(18-19)'!H371</f>
        <v>0</v>
      </c>
      <c r="K61" s="25">
        <v>15</v>
      </c>
      <c r="L61" s="20">
        <f t="shared" si="38"/>
        <v>0</v>
      </c>
      <c r="M61" s="12">
        <f>'[1]1октября18(18-19)'!I371</f>
        <v>16</v>
      </c>
      <c r="N61" s="12">
        <f>'[1]1октября18(18-19)'!K371</f>
        <v>0</v>
      </c>
      <c r="O61" s="17">
        <v>17</v>
      </c>
      <c r="P61" s="20">
        <f t="shared" si="39"/>
        <v>1</v>
      </c>
      <c r="Q61" s="12">
        <f>'[1]1октября18(18-19)'!L371</f>
        <v>15</v>
      </c>
      <c r="R61" s="12">
        <f>'[1]1октября18(18-19)'!N371</f>
        <v>0</v>
      </c>
      <c r="S61" s="17">
        <f>[1]вакансии!O62</f>
        <v>15</v>
      </c>
      <c r="T61" s="20">
        <f t="shared" si="40"/>
        <v>0</v>
      </c>
      <c r="U61" s="12"/>
      <c r="V61" s="12"/>
      <c r="W61" s="17"/>
      <c r="X61" s="20">
        <f t="shared" si="41"/>
        <v>0</v>
      </c>
      <c r="Y61" s="12">
        <f t="shared" ref="Y61:AB63" si="42">I61+M61+Q61+U61+E61</f>
        <v>61</v>
      </c>
      <c r="Z61" s="12">
        <f t="shared" si="42"/>
        <v>0</v>
      </c>
      <c r="AA61" s="12">
        <f t="shared" si="42"/>
        <v>62</v>
      </c>
      <c r="AB61" s="27">
        <f t="shared" si="42"/>
        <v>1</v>
      </c>
    </row>
    <row r="62" spans="1:28" ht="34.5" customHeight="1">
      <c r="A62" s="21" t="s">
        <v>69</v>
      </c>
      <c r="B62" s="28" t="s">
        <v>70</v>
      </c>
      <c r="C62" s="23"/>
      <c r="D62" s="23" t="s">
        <v>19</v>
      </c>
      <c r="E62" s="12">
        <f>'[1]1октября18(18-19)'!C392</f>
        <v>17</v>
      </c>
      <c r="F62" s="12">
        <f>'[1]1октября18(18-19)'!E392</f>
        <v>0</v>
      </c>
      <c r="G62" s="12">
        <v>17</v>
      </c>
      <c r="H62" s="98">
        <f t="shared" si="37"/>
        <v>0</v>
      </c>
      <c r="I62" s="24">
        <f>'[1]1октября18(18-19)'!F392</f>
        <v>15</v>
      </c>
      <c r="J62" s="12">
        <f>'[1]1октября18(18-19)'!H392</f>
        <v>0</v>
      </c>
      <c r="K62" s="25">
        <v>17</v>
      </c>
      <c r="L62" s="20">
        <f t="shared" si="38"/>
        <v>2</v>
      </c>
      <c r="M62" s="12">
        <f>'[1]1октября18(18-19)'!I392</f>
        <v>14</v>
      </c>
      <c r="N62" s="12">
        <f>'[1]1октября18(18-19)'!K372</f>
        <v>0</v>
      </c>
      <c r="O62" s="17">
        <v>15</v>
      </c>
      <c r="P62" s="20">
        <f t="shared" si="39"/>
        <v>1</v>
      </c>
      <c r="Q62" s="12">
        <f>'[1]1октября18(18-19)'!L392</f>
        <v>0</v>
      </c>
      <c r="R62" s="16"/>
      <c r="S62" s="17">
        <f>[1]вакансии!O63</f>
        <v>0</v>
      </c>
      <c r="T62" s="20">
        <f t="shared" si="40"/>
        <v>0</v>
      </c>
      <c r="U62" s="12"/>
      <c r="V62" s="12"/>
      <c r="W62" s="17"/>
      <c r="X62" s="20">
        <f t="shared" si="41"/>
        <v>0</v>
      </c>
      <c r="Y62" s="12">
        <f t="shared" si="42"/>
        <v>46</v>
      </c>
      <c r="Z62" s="12">
        <f t="shared" si="42"/>
        <v>0</v>
      </c>
      <c r="AA62" s="12">
        <f t="shared" si="42"/>
        <v>49</v>
      </c>
      <c r="AB62" s="27">
        <f t="shared" si="42"/>
        <v>3</v>
      </c>
    </row>
    <row r="63" spans="1:28" ht="28.2" customHeight="1" thickBot="1">
      <c r="A63" s="65" t="s">
        <v>71</v>
      </c>
      <c r="B63" s="66" t="s">
        <v>72</v>
      </c>
      <c r="C63" s="67"/>
      <c r="D63" s="67" t="s">
        <v>19</v>
      </c>
      <c r="E63" s="68">
        <f>'[1]1октября18(18-19)'!C385</f>
        <v>21</v>
      </c>
      <c r="F63" s="68">
        <f>'[1]1октября18(18-19)'!E385</f>
        <v>0</v>
      </c>
      <c r="G63" s="68">
        <v>21</v>
      </c>
      <c r="H63" s="69">
        <f t="shared" si="37"/>
        <v>0</v>
      </c>
      <c r="I63" s="70">
        <f>'[1]1октября18(18-19)'!F385</f>
        <v>22</v>
      </c>
      <c r="J63" s="68">
        <f>'[1]1октября18(18-19)'!H385</f>
        <v>0</v>
      </c>
      <c r="K63" s="71">
        <v>22</v>
      </c>
      <c r="L63" s="72">
        <f t="shared" si="38"/>
        <v>0</v>
      </c>
      <c r="M63" s="68">
        <f>'[1]1октября18(18-19)'!I385</f>
        <v>20</v>
      </c>
      <c r="N63" s="68">
        <f>'[1]1октября18(18-19)'!K385</f>
        <v>0</v>
      </c>
      <c r="O63" s="73">
        <v>20</v>
      </c>
      <c r="P63" s="72">
        <f t="shared" si="39"/>
        <v>0</v>
      </c>
      <c r="Q63" s="68">
        <f>'[1]1октября18(18-19)'!L385</f>
        <v>22</v>
      </c>
      <c r="R63" s="68">
        <f>'[1]1октября18(18-19)'!N385</f>
        <v>0</v>
      </c>
      <c r="S63" s="73">
        <f>[1]вакансии!O64</f>
        <v>23</v>
      </c>
      <c r="T63" s="72">
        <f t="shared" si="40"/>
        <v>1</v>
      </c>
      <c r="U63" s="68"/>
      <c r="V63" s="68"/>
      <c r="W63" s="73"/>
      <c r="X63" s="72">
        <f t="shared" si="41"/>
        <v>0</v>
      </c>
      <c r="Y63" s="68">
        <f t="shared" si="42"/>
        <v>85</v>
      </c>
      <c r="Z63" s="68">
        <f t="shared" si="42"/>
        <v>0</v>
      </c>
      <c r="AA63" s="68">
        <f t="shared" si="42"/>
        <v>86</v>
      </c>
      <c r="AB63" s="74">
        <f t="shared" si="42"/>
        <v>1</v>
      </c>
    </row>
    <row r="64" spans="1:28" ht="16.2" hidden="1" customHeight="1" thickBot="1">
      <c r="A64" s="31"/>
      <c r="B64" s="75"/>
      <c r="C64" s="33"/>
      <c r="D64" s="33"/>
      <c r="E64" s="34"/>
      <c r="F64" s="34"/>
      <c r="G64" s="34"/>
      <c r="H64" s="35"/>
      <c r="I64" s="76"/>
      <c r="J64" s="34"/>
      <c r="K64" s="77"/>
      <c r="L64" s="44"/>
      <c r="M64" s="34"/>
      <c r="N64" s="34"/>
      <c r="O64" s="43"/>
      <c r="P64" s="44"/>
      <c r="Q64" s="34"/>
      <c r="R64" s="34"/>
      <c r="S64" s="43"/>
      <c r="T64" s="44"/>
      <c r="U64" s="34"/>
      <c r="V64" s="34"/>
      <c r="W64" s="43"/>
      <c r="X64" s="44"/>
      <c r="Y64" s="34"/>
      <c r="Z64" s="34"/>
      <c r="AA64" s="34"/>
      <c r="AB64" s="79"/>
    </row>
    <row r="65" spans="1:28" s="103" customFormat="1" ht="22.5" customHeight="1" thickBot="1">
      <c r="A65" s="99"/>
      <c r="B65" s="48" t="s">
        <v>31</v>
      </c>
      <c r="C65" s="100"/>
      <c r="D65" s="100"/>
      <c r="E65" s="100">
        <f t="shared" ref="E65:AB65" si="43">SUM(E60:E63)</f>
        <v>74</v>
      </c>
      <c r="F65" s="100">
        <f t="shared" si="43"/>
        <v>0</v>
      </c>
      <c r="G65" s="100">
        <f t="shared" si="43"/>
        <v>74</v>
      </c>
      <c r="H65" s="101">
        <f t="shared" si="43"/>
        <v>0</v>
      </c>
      <c r="I65" s="99">
        <f t="shared" si="43"/>
        <v>72</v>
      </c>
      <c r="J65" s="100">
        <f t="shared" si="43"/>
        <v>0</v>
      </c>
      <c r="K65" s="100">
        <f t="shared" si="43"/>
        <v>75</v>
      </c>
      <c r="L65" s="102">
        <f t="shared" si="43"/>
        <v>3</v>
      </c>
      <c r="M65" s="100">
        <f t="shared" si="43"/>
        <v>68</v>
      </c>
      <c r="N65" s="100">
        <f t="shared" si="43"/>
        <v>0</v>
      </c>
      <c r="O65" s="100">
        <f t="shared" si="43"/>
        <v>71</v>
      </c>
      <c r="P65" s="102">
        <f t="shared" si="43"/>
        <v>3</v>
      </c>
      <c r="Q65" s="100">
        <f t="shared" si="43"/>
        <v>55</v>
      </c>
      <c r="R65" s="100">
        <f t="shared" si="43"/>
        <v>0</v>
      </c>
      <c r="S65" s="100">
        <f t="shared" si="43"/>
        <v>57</v>
      </c>
      <c r="T65" s="102">
        <f t="shared" si="43"/>
        <v>2</v>
      </c>
      <c r="U65" s="100">
        <f t="shared" si="43"/>
        <v>0</v>
      </c>
      <c r="V65" s="100">
        <f t="shared" si="43"/>
        <v>0</v>
      </c>
      <c r="W65" s="100">
        <f t="shared" si="43"/>
        <v>0</v>
      </c>
      <c r="X65" s="102">
        <f t="shared" si="43"/>
        <v>0</v>
      </c>
      <c r="Y65" s="100">
        <f t="shared" si="43"/>
        <v>269</v>
      </c>
      <c r="Z65" s="100">
        <f t="shared" si="43"/>
        <v>0</v>
      </c>
      <c r="AA65" s="100">
        <f t="shared" si="43"/>
        <v>277</v>
      </c>
      <c r="AB65" s="52">
        <f t="shared" si="43"/>
        <v>8</v>
      </c>
    </row>
    <row r="66" spans="1:28" ht="18" customHeight="1">
      <c r="A66" s="282" t="s">
        <v>73</v>
      </c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54"/>
      <c r="Z66" s="54"/>
      <c r="AA66" s="54"/>
      <c r="AB66" s="55"/>
    </row>
    <row r="67" spans="1:28" ht="10.5" customHeight="1" thickBot="1">
      <c r="A67" s="56"/>
      <c r="B67" s="57"/>
      <c r="C67" s="57"/>
      <c r="D67" s="57"/>
      <c r="E67" s="58"/>
      <c r="F67" s="58"/>
      <c r="G67" s="58"/>
      <c r="H67" s="59"/>
      <c r="I67" s="57"/>
      <c r="J67" s="57"/>
      <c r="K67" s="60"/>
      <c r="L67" s="59"/>
      <c r="M67" s="57"/>
      <c r="N67" s="57"/>
      <c r="O67" s="61"/>
      <c r="P67" s="59"/>
      <c r="Q67" s="57"/>
      <c r="R67" s="57"/>
      <c r="S67" s="61"/>
      <c r="T67" s="62"/>
      <c r="U67" s="57"/>
      <c r="V67" s="57"/>
      <c r="W67" s="61"/>
      <c r="X67" s="59"/>
      <c r="Y67" s="57"/>
      <c r="Z67" s="57"/>
      <c r="AA67" s="63"/>
      <c r="AB67" s="64"/>
    </row>
    <row r="68" spans="1:28">
      <c r="A68" s="271" t="s">
        <v>4</v>
      </c>
      <c r="B68" s="273" t="s">
        <v>5</v>
      </c>
      <c r="C68" s="275"/>
      <c r="D68" s="277" t="s">
        <v>6</v>
      </c>
      <c r="E68" s="279" t="s">
        <v>7</v>
      </c>
      <c r="F68" s="263"/>
      <c r="G68" s="263"/>
      <c r="H68" s="264"/>
      <c r="I68" s="262" t="s">
        <v>8</v>
      </c>
      <c r="J68" s="263"/>
      <c r="K68" s="263"/>
      <c r="L68" s="264"/>
      <c r="M68" s="262" t="s">
        <v>9</v>
      </c>
      <c r="N68" s="263"/>
      <c r="O68" s="263"/>
      <c r="P68" s="264"/>
      <c r="Q68" s="262" t="s">
        <v>10</v>
      </c>
      <c r="R68" s="263"/>
      <c r="S68" s="263"/>
      <c r="T68" s="264"/>
      <c r="U68" s="262" t="s">
        <v>11</v>
      </c>
      <c r="V68" s="263"/>
      <c r="W68" s="263"/>
      <c r="X68" s="264"/>
      <c r="Y68" s="262" t="s">
        <v>12</v>
      </c>
      <c r="Z68" s="263"/>
      <c r="AA68" s="263"/>
      <c r="AB68" s="264"/>
    </row>
    <row r="69" spans="1:28" ht="26.4" customHeight="1">
      <c r="A69" s="272"/>
      <c r="B69" s="274"/>
      <c r="C69" s="276"/>
      <c r="D69" s="278"/>
      <c r="E69" s="12" t="s">
        <v>13</v>
      </c>
      <c r="F69" s="12" t="s">
        <v>14</v>
      </c>
      <c r="G69" s="13" t="s">
        <v>15</v>
      </c>
      <c r="H69" s="14" t="s">
        <v>16</v>
      </c>
      <c r="I69" s="15" t="s">
        <v>13</v>
      </c>
      <c r="J69" s="16" t="s">
        <v>14</v>
      </c>
      <c r="K69" s="17" t="s">
        <v>15</v>
      </c>
      <c r="L69" s="18" t="s">
        <v>16</v>
      </c>
      <c r="M69" s="15" t="s">
        <v>13</v>
      </c>
      <c r="N69" s="16" t="s">
        <v>14</v>
      </c>
      <c r="O69" s="17" t="s">
        <v>15</v>
      </c>
      <c r="P69" s="18" t="s">
        <v>16</v>
      </c>
      <c r="Q69" s="15" t="s">
        <v>13</v>
      </c>
      <c r="R69" s="16" t="s">
        <v>14</v>
      </c>
      <c r="S69" s="17" t="s">
        <v>15</v>
      </c>
      <c r="T69" s="19" t="s">
        <v>16</v>
      </c>
      <c r="U69" s="15" t="s">
        <v>13</v>
      </c>
      <c r="V69" s="16" t="s">
        <v>14</v>
      </c>
      <c r="W69" s="17" t="s">
        <v>15</v>
      </c>
      <c r="X69" s="18" t="s">
        <v>16</v>
      </c>
      <c r="Y69" s="15" t="s">
        <v>13</v>
      </c>
      <c r="Z69" s="16" t="s">
        <v>14</v>
      </c>
      <c r="AA69" s="17" t="s">
        <v>15</v>
      </c>
      <c r="AB69" s="20" t="s">
        <v>16</v>
      </c>
    </row>
    <row r="70" spans="1:28" ht="32.25" customHeight="1">
      <c r="A70" s="21" t="s">
        <v>74</v>
      </c>
      <c r="B70" s="28" t="s">
        <v>75</v>
      </c>
      <c r="C70" s="23"/>
      <c r="D70" s="23" t="s">
        <v>19</v>
      </c>
      <c r="E70" s="12">
        <f>'[1]1октября18(18-19)'!C301</f>
        <v>15</v>
      </c>
      <c r="F70" s="12">
        <f>'[1]1октября18(18-19)'!E301</f>
        <v>0</v>
      </c>
      <c r="G70" s="12">
        <v>15</v>
      </c>
      <c r="H70" s="20">
        <f t="shared" ref="H70:H72" si="44">G70-(E70+F70)</f>
        <v>0</v>
      </c>
      <c r="I70" s="24">
        <f>'[1]1октября18(18-19)'!F301</f>
        <v>15</v>
      </c>
      <c r="J70" s="12">
        <f>'[1]1октября18(18-19)'!H301</f>
        <v>0</v>
      </c>
      <c r="K70" s="25">
        <v>14</v>
      </c>
      <c r="L70" s="20">
        <f t="shared" ref="L70:L72" si="45">K70-(I70+J70)</f>
        <v>-1</v>
      </c>
      <c r="M70" s="12">
        <f>'[1]1октября18(18-19)'!I301</f>
        <v>12</v>
      </c>
      <c r="N70" s="12">
        <f>'[1]1октября18(18-19)'!K301</f>
        <v>0</v>
      </c>
      <c r="O70" s="17">
        <v>15</v>
      </c>
      <c r="P70" s="20">
        <f t="shared" ref="P70:P72" si="46">O70-(M70+N70)</f>
        <v>3</v>
      </c>
      <c r="Q70" s="12">
        <f>'[1]1октября18(18-19)'!L301</f>
        <v>14</v>
      </c>
      <c r="R70" s="12">
        <f>'[1]1октября18(18-19)'!N301</f>
        <v>1</v>
      </c>
      <c r="S70" s="17">
        <f>[1]вакансии!O71</f>
        <v>15</v>
      </c>
      <c r="T70" s="20">
        <f t="shared" ref="T70:T72" si="47">S70-(Q70+R70)</f>
        <v>0</v>
      </c>
      <c r="U70" s="12"/>
      <c r="V70" s="12"/>
      <c r="W70" s="17"/>
      <c r="X70" s="20">
        <f t="shared" ref="X70:X72" si="48">W70-(U70+V70)</f>
        <v>0</v>
      </c>
      <c r="Y70" s="12">
        <f>I70+M70+Q70+U70+E70</f>
        <v>56</v>
      </c>
      <c r="Z70" s="12">
        <f>J70+N70+R70+V70+F70</f>
        <v>1</v>
      </c>
      <c r="AA70" s="12">
        <f>K70+O70+S70+W70+G70</f>
        <v>59</v>
      </c>
      <c r="AB70" s="27">
        <f>L70+P70+T70+X70+H70</f>
        <v>2</v>
      </c>
    </row>
    <row r="71" spans="1:28" ht="34.5" customHeight="1">
      <c r="A71" s="21" t="s">
        <v>76</v>
      </c>
      <c r="B71" s="28" t="s">
        <v>77</v>
      </c>
      <c r="C71" s="23"/>
      <c r="D71" s="23" t="s">
        <v>19</v>
      </c>
      <c r="E71" s="12">
        <f>'[1]1октября18(18-19)'!C336</f>
        <v>15</v>
      </c>
      <c r="F71" s="12">
        <f>'[1]1октября18(18-19)'!E336</f>
        <v>0</v>
      </c>
      <c r="G71" s="12">
        <v>15</v>
      </c>
      <c r="H71" s="20">
        <f t="shared" si="44"/>
        <v>0</v>
      </c>
      <c r="I71" s="24">
        <f>'[1]1октября18(18-19)'!F336</f>
        <v>12</v>
      </c>
      <c r="J71" s="12">
        <f>'[1]1октября18(18-19)'!H336</f>
        <v>1</v>
      </c>
      <c r="K71" s="25">
        <v>15</v>
      </c>
      <c r="L71" s="20">
        <f t="shared" si="45"/>
        <v>2</v>
      </c>
      <c r="M71" s="12">
        <f>'[1]1октября18(18-19)'!I336</f>
        <v>16</v>
      </c>
      <c r="N71" s="12">
        <f>'[1]1октября18(18-19)'!K336</f>
        <v>1</v>
      </c>
      <c r="O71" s="17">
        <v>15</v>
      </c>
      <c r="P71" s="20">
        <f t="shared" si="46"/>
        <v>-2</v>
      </c>
      <c r="Q71" s="12">
        <f>'[1]1октября18(18-19)'!L336</f>
        <v>14</v>
      </c>
      <c r="R71" s="12">
        <f>'[1]1октября18(18-19)'!N336</f>
        <v>0</v>
      </c>
      <c r="S71" s="17">
        <f>[1]вакансии!O72</f>
        <v>15</v>
      </c>
      <c r="T71" s="20">
        <f t="shared" si="47"/>
        <v>1</v>
      </c>
      <c r="U71" s="12"/>
      <c r="V71" s="12"/>
      <c r="W71" s="17"/>
      <c r="X71" s="20">
        <f t="shared" si="48"/>
        <v>0</v>
      </c>
      <c r="Y71" s="12">
        <f t="shared" ref="Y71:AB71" si="49">I71+M71+Q71+U71+E71</f>
        <v>57</v>
      </c>
      <c r="Z71" s="12">
        <f t="shared" si="49"/>
        <v>2</v>
      </c>
      <c r="AA71" s="12">
        <f t="shared" si="49"/>
        <v>60</v>
      </c>
      <c r="AB71" s="27">
        <f t="shared" si="49"/>
        <v>1</v>
      </c>
    </row>
    <row r="72" spans="1:28" ht="30" customHeight="1" thickBot="1">
      <c r="A72" s="65" t="s">
        <v>78</v>
      </c>
      <c r="B72" s="66" t="s">
        <v>79</v>
      </c>
      <c r="C72" s="67"/>
      <c r="D72" s="67" t="s">
        <v>19</v>
      </c>
      <c r="E72" s="68">
        <f>'[1]1октября18(18-19)'!C350</f>
        <v>6</v>
      </c>
      <c r="F72" s="68">
        <f>'[1]1октября18(18-19)'!E350</f>
        <v>0</v>
      </c>
      <c r="G72" s="68">
        <v>6</v>
      </c>
      <c r="H72" s="72">
        <f t="shared" si="44"/>
        <v>0</v>
      </c>
      <c r="I72" s="70">
        <f>'[1]1октября18(18-19)'!F350</f>
        <v>8</v>
      </c>
      <c r="J72" s="68">
        <f>'[1]1октября18(18-19)'!H350</f>
        <v>0</v>
      </c>
      <c r="K72" s="71">
        <v>9</v>
      </c>
      <c r="L72" s="72">
        <f t="shared" si="45"/>
        <v>1</v>
      </c>
      <c r="M72" s="68">
        <f>'[1]1октября18(18-19)'!I350</f>
        <v>10</v>
      </c>
      <c r="N72" s="68">
        <f>'[1]1октября18(18-19)'!K350+'[1]1октября18(18-19)'!K343</f>
        <v>0</v>
      </c>
      <c r="O72" s="73">
        <v>10</v>
      </c>
      <c r="P72" s="72">
        <f t="shared" si="46"/>
        <v>0</v>
      </c>
      <c r="Q72" s="68">
        <f>'[1]1октября18(18-19)'!L350</f>
        <v>11</v>
      </c>
      <c r="R72" s="68">
        <f>'[1]1октября18(18-19)'!N350+'[1]1октября18(18-19)'!N343</f>
        <v>0</v>
      </c>
      <c r="S72" s="73">
        <f>[1]вакансии!O73</f>
        <v>10</v>
      </c>
      <c r="T72" s="72">
        <f t="shared" si="47"/>
        <v>-1</v>
      </c>
      <c r="U72" s="68"/>
      <c r="V72" s="68"/>
      <c r="W72" s="73"/>
      <c r="X72" s="72">
        <f t="shared" si="48"/>
        <v>0</v>
      </c>
      <c r="Y72" s="68">
        <f>I72+M72+Q72+U72+E72</f>
        <v>35</v>
      </c>
      <c r="Z72" s="68">
        <f>J72+N72+R72+V72+F72</f>
        <v>0</v>
      </c>
      <c r="AA72" s="68">
        <f>K72+O72+S72+W72+G72</f>
        <v>35</v>
      </c>
      <c r="AB72" s="74">
        <f>L72+P72+T72+X72+H72</f>
        <v>0</v>
      </c>
    </row>
    <row r="73" spans="1:28" ht="0.6" hidden="1" customHeight="1" thickBot="1">
      <c r="A73" s="31"/>
      <c r="B73" s="75"/>
      <c r="C73" s="33"/>
      <c r="D73" s="33"/>
      <c r="E73" s="34"/>
      <c r="F73" s="34"/>
      <c r="G73" s="34"/>
      <c r="H73" s="104"/>
      <c r="I73" s="34"/>
      <c r="J73" s="34"/>
      <c r="K73" s="77"/>
      <c r="L73" s="44"/>
      <c r="M73" s="34"/>
      <c r="N73" s="34"/>
      <c r="O73" s="43"/>
      <c r="P73" s="44"/>
      <c r="Q73" s="34"/>
      <c r="R73" s="34"/>
      <c r="S73" s="43"/>
      <c r="T73" s="44"/>
      <c r="U73" s="34"/>
      <c r="V73" s="34"/>
      <c r="W73" s="43"/>
      <c r="X73" s="44"/>
      <c r="Y73" s="34"/>
      <c r="Z73" s="34"/>
      <c r="AA73" s="34"/>
      <c r="AB73" s="79"/>
    </row>
    <row r="74" spans="1:28" s="53" customFormat="1" ht="22.5" customHeight="1" thickBot="1">
      <c r="A74" s="47"/>
      <c r="B74" s="48" t="s">
        <v>31</v>
      </c>
      <c r="C74" s="49"/>
      <c r="D74" s="49"/>
      <c r="E74" s="49">
        <f t="shared" ref="E74:AB74" si="50">SUM(E70:E72)</f>
        <v>36</v>
      </c>
      <c r="F74" s="49">
        <f t="shared" si="50"/>
        <v>0</v>
      </c>
      <c r="G74" s="49">
        <f t="shared" si="50"/>
        <v>36</v>
      </c>
      <c r="H74" s="51">
        <f t="shared" si="50"/>
        <v>0</v>
      </c>
      <c r="I74" s="49">
        <f t="shared" si="50"/>
        <v>35</v>
      </c>
      <c r="J74" s="49">
        <f t="shared" si="50"/>
        <v>1</v>
      </c>
      <c r="K74" s="49">
        <f t="shared" ref="K74" si="51">SUM(K70:K72)</f>
        <v>38</v>
      </c>
      <c r="L74" s="51">
        <f t="shared" si="50"/>
        <v>2</v>
      </c>
      <c r="M74" s="49">
        <f t="shared" ref="M74" si="52">SUM(M70:M72)</f>
        <v>38</v>
      </c>
      <c r="N74" s="49">
        <f t="shared" si="50"/>
        <v>1</v>
      </c>
      <c r="O74" s="49">
        <f t="shared" ref="O74" si="53">SUM(O70:O72)</f>
        <v>40</v>
      </c>
      <c r="P74" s="51">
        <f t="shared" si="50"/>
        <v>1</v>
      </c>
      <c r="Q74" s="49">
        <f t="shared" ref="Q74" si="54">SUM(Q70:Q72)</f>
        <v>39</v>
      </c>
      <c r="R74" s="49">
        <f t="shared" si="50"/>
        <v>1</v>
      </c>
      <c r="S74" s="49">
        <f t="shared" si="50"/>
        <v>40</v>
      </c>
      <c r="T74" s="51">
        <f t="shared" si="50"/>
        <v>0</v>
      </c>
      <c r="U74" s="49">
        <f t="shared" si="50"/>
        <v>0</v>
      </c>
      <c r="V74" s="49">
        <f t="shared" si="50"/>
        <v>0</v>
      </c>
      <c r="W74" s="49">
        <f t="shared" si="50"/>
        <v>0</v>
      </c>
      <c r="X74" s="51">
        <f t="shared" si="50"/>
        <v>0</v>
      </c>
      <c r="Y74" s="105">
        <f t="shared" si="50"/>
        <v>148</v>
      </c>
      <c r="Z74" s="105">
        <f t="shared" si="50"/>
        <v>3</v>
      </c>
      <c r="AA74" s="105">
        <f t="shared" si="50"/>
        <v>154</v>
      </c>
      <c r="AB74" s="106">
        <f t="shared" si="50"/>
        <v>3</v>
      </c>
    </row>
    <row r="75" spans="1:28" ht="18" customHeight="1">
      <c r="A75" s="282" t="s">
        <v>80</v>
      </c>
      <c r="B75" s="283"/>
      <c r="C75" s="283"/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54"/>
      <c r="Z75" s="54"/>
      <c r="AA75" s="54"/>
      <c r="AB75" s="55"/>
    </row>
    <row r="76" spans="1:28" ht="10.5" customHeight="1" thickBot="1">
      <c r="A76" s="56"/>
      <c r="B76" s="57"/>
      <c r="C76" s="57"/>
      <c r="D76" s="57"/>
      <c r="E76" s="58"/>
      <c r="F76" s="58"/>
      <c r="G76" s="58"/>
      <c r="H76" s="59"/>
      <c r="I76" s="57"/>
      <c r="J76" s="57"/>
      <c r="K76" s="60"/>
      <c r="L76" s="59"/>
      <c r="M76" s="57"/>
      <c r="N76" s="57"/>
      <c r="O76" s="61"/>
      <c r="P76" s="59"/>
      <c r="Q76" s="57"/>
      <c r="R76" s="57"/>
      <c r="S76" s="61"/>
      <c r="T76" s="62"/>
      <c r="U76" s="57"/>
      <c r="V76" s="57"/>
      <c r="W76" s="61"/>
      <c r="X76" s="59"/>
      <c r="Y76" s="57"/>
      <c r="Z76" s="57"/>
      <c r="AA76" s="63"/>
      <c r="AB76" s="64"/>
    </row>
    <row r="77" spans="1:28">
      <c r="A77" s="271" t="s">
        <v>4</v>
      </c>
      <c r="B77" s="273" t="s">
        <v>5</v>
      </c>
      <c r="C77" s="275"/>
      <c r="D77" s="277" t="s">
        <v>6</v>
      </c>
      <c r="E77" s="279" t="s">
        <v>7</v>
      </c>
      <c r="F77" s="263"/>
      <c r="G77" s="263"/>
      <c r="H77" s="263"/>
      <c r="I77" s="262" t="s">
        <v>8</v>
      </c>
      <c r="J77" s="263"/>
      <c r="K77" s="263"/>
      <c r="L77" s="264"/>
      <c r="M77" s="262" t="s">
        <v>9</v>
      </c>
      <c r="N77" s="263"/>
      <c r="O77" s="263"/>
      <c r="P77" s="264"/>
      <c r="Q77" s="262" t="s">
        <v>10</v>
      </c>
      <c r="R77" s="263"/>
      <c r="S77" s="263"/>
      <c r="T77" s="264"/>
      <c r="U77" s="262" t="s">
        <v>11</v>
      </c>
      <c r="V77" s="263"/>
      <c r="W77" s="263"/>
      <c r="X77" s="264"/>
      <c r="Y77" s="262" t="s">
        <v>12</v>
      </c>
      <c r="Z77" s="263"/>
      <c r="AA77" s="263"/>
      <c r="AB77" s="264"/>
    </row>
    <row r="78" spans="1:28" ht="26.4" customHeight="1">
      <c r="A78" s="272"/>
      <c r="B78" s="274"/>
      <c r="C78" s="276"/>
      <c r="D78" s="278"/>
      <c r="E78" s="12" t="s">
        <v>13</v>
      </c>
      <c r="F78" s="12" t="s">
        <v>14</v>
      </c>
      <c r="G78" s="13" t="s">
        <v>15</v>
      </c>
      <c r="H78" s="14" t="s">
        <v>16</v>
      </c>
      <c r="I78" s="15" t="s">
        <v>13</v>
      </c>
      <c r="J78" s="16" t="s">
        <v>14</v>
      </c>
      <c r="K78" s="17" t="s">
        <v>15</v>
      </c>
      <c r="L78" s="18" t="s">
        <v>16</v>
      </c>
      <c r="M78" s="15" t="s">
        <v>13</v>
      </c>
      <c r="N78" s="16" t="s">
        <v>14</v>
      </c>
      <c r="O78" s="17" t="s">
        <v>15</v>
      </c>
      <c r="P78" s="18" t="s">
        <v>16</v>
      </c>
      <c r="Q78" s="15" t="s">
        <v>13</v>
      </c>
      <c r="R78" s="16" t="s">
        <v>14</v>
      </c>
      <c r="S78" s="17" t="s">
        <v>15</v>
      </c>
      <c r="T78" s="19" t="s">
        <v>16</v>
      </c>
      <c r="U78" s="15" t="s">
        <v>13</v>
      </c>
      <c r="V78" s="16" t="s">
        <v>14</v>
      </c>
      <c r="W78" s="17" t="s">
        <v>15</v>
      </c>
      <c r="X78" s="18" t="s">
        <v>16</v>
      </c>
      <c r="Y78" s="15" t="s">
        <v>13</v>
      </c>
      <c r="Z78" s="16" t="s">
        <v>14</v>
      </c>
      <c r="AA78" s="17" t="s">
        <v>15</v>
      </c>
      <c r="AB78" s="20" t="s">
        <v>16</v>
      </c>
    </row>
    <row r="79" spans="1:28" ht="25.8" customHeight="1" thickBot="1">
      <c r="A79" s="65" t="s">
        <v>81</v>
      </c>
      <c r="B79" s="66" t="s">
        <v>82</v>
      </c>
      <c r="C79" s="67"/>
      <c r="D79" s="67" t="s">
        <v>19</v>
      </c>
      <c r="E79" s="68">
        <f>'[1]1октября18(18-19)'!C140</f>
        <v>29</v>
      </c>
      <c r="F79" s="68">
        <f>'[1]1октября18(18-19)'!E140</f>
        <v>0</v>
      </c>
      <c r="G79" s="68">
        <v>29</v>
      </c>
      <c r="H79" s="69">
        <f>G79-(E79+F79)</f>
        <v>0</v>
      </c>
      <c r="I79" s="70">
        <f>'[1]1октября18(18-19)'!F140</f>
        <v>36</v>
      </c>
      <c r="J79" s="68">
        <f>'[1]1октября18(18-19)'!H140</f>
        <v>1</v>
      </c>
      <c r="K79" s="71">
        <v>37</v>
      </c>
      <c r="L79" s="72">
        <f>K79-(I79+J79)</f>
        <v>0</v>
      </c>
      <c r="M79" s="68">
        <f>'[1]1октября18(18-19)'!I140</f>
        <v>29</v>
      </c>
      <c r="N79" s="68">
        <f>'[1]1октября18(18-19)'!K140</f>
        <v>1</v>
      </c>
      <c r="O79" s="73">
        <v>35</v>
      </c>
      <c r="P79" s="72">
        <f>O79-(M79+N79)</f>
        <v>5</v>
      </c>
      <c r="Q79" s="68">
        <f>'[1]1октября18(18-19)'!L140</f>
        <v>32</v>
      </c>
      <c r="R79" s="68">
        <f>'[1]1октября18(18-19)'!N140</f>
        <v>0</v>
      </c>
      <c r="S79" s="73">
        <f>[1]вакансии!O80</f>
        <v>35</v>
      </c>
      <c r="T79" s="72">
        <f>S79-(Q79+R79)</f>
        <v>3</v>
      </c>
      <c r="U79" s="68"/>
      <c r="V79" s="68"/>
      <c r="W79" s="73"/>
      <c r="X79" s="72">
        <f>W79-(U79+V79)</f>
        <v>0</v>
      </c>
      <c r="Y79" s="68">
        <f>I79+M79+Q79+U79+E79</f>
        <v>126</v>
      </c>
      <c r="Z79" s="68">
        <f>J79+N79+R79+V79+F79</f>
        <v>2</v>
      </c>
      <c r="AA79" s="68">
        <f>K79+O79+S79+W79+G79</f>
        <v>136</v>
      </c>
      <c r="AB79" s="74">
        <f>L79+P79+T79+X79+H79</f>
        <v>8</v>
      </c>
    </row>
    <row r="80" spans="1:28" ht="1.8" hidden="1" customHeight="1" thickBot="1">
      <c r="A80" s="31"/>
      <c r="B80" s="75"/>
      <c r="C80" s="33"/>
      <c r="D80" s="33"/>
      <c r="E80" s="34"/>
      <c r="F80" s="34"/>
      <c r="G80" s="34"/>
      <c r="H80" s="35"/>
      <c r="I80" s="76"/>
      <c r="J80" s="34"/>
      <c r="K80" s="77"/>
      <c r="L80" s="44"/>
      <c r="M80" s="34"/>
      <c r="N80" s="34"/>
      <c r="O80" s="43"/>
      <c r="P80" s="44"/>
      <c r="Q80" s="34"/>
      <c r="R80" s="34"/>
      <c r="S80" s="43"/>
      <c r="T80" s="44"/>
      <c r="U80" s="34"/>
      <c r="V80" s="34"/>
      <c r="W80" s="43"/>
      <c r="X80" s="44"/>
      <c r="Y80" s="34"/>
      <c r="Z80" s="34"/>
      <c r="AA80" s="34"/>
      <c r="AB80" s="79"/>
    </row>
    <row r="81" spans="1:29" s="97" customFormat="1" ht="24" customHeight="1" thickBot="1">
      <c r="A81" s="92"/>
      <c r="B81" s="48" t="s">
        <v>31</v>
      </c>
      <c r="C81" s="93"/>
      <c r="D81" s="93"/>
      <c r="E81" s="105">
        <f t="shared" ref="E81:AB81" si="55">E79</f>
        <v>29</v>
      </c>
      <c r="F81" s="105">
        <f t="shared" si="55"/>
        <v>0</v>
      </c>
      <c r="G81" s="105">
        <f t="shared" si="55"/>
        <v>29</v>
      </c>
      <c r="H81" s="107">
        <f t="shared" si="55"/>
        <v>0</v>
      </c>
      <c r="I81" s="108">
        <f t="shared" si="55"/>
        <v>36</v>
      </c>
      <c r="J81" s="105">
        <f t="shared" si="55"/>
        <v>1</v>
      </c>
      <c r="K81" s="105">
        <f t="shared" si="55"/>
        <v>37</v>
      </c>
      <c r="L81" s="109">
        <f t="shared" si="55"/>
        <v>0</v>
      </c>
      <c r="M81" s="105">
        <f t="shared" si="55"/>
        <v>29</v>
      </c>
      <c r="N81" s="105">
        <f t="shared" si="55"/>
        <v>1</v>
      </c>
      <c r="O81" s="105">
        <f t="shared" si="55"/>
        <v>35</v>
      </c>
      <c r="P81" s="109">
        <f t="shared" si="55"/>
        <v>5</v>
      </c>
      <c r="Q81" s="105">
        <f t="shared" si="55"/>
        <v>32</v>
      </c>
      <c r="R81" s="105">
        <f t="shared" si="55"/>
        <v>0</v>
      </c>
      <c r="S81" s="105">
        <f t="shared" si="55"/>
        <v>35</v>
      </c>
      <c r="T81" s="109">
        <f t="shared" si="55"/>
        <v>3</v>
      </c>
      <c r="U81" s="105">
        <f t="shared" si="55"/>
        <v>0</v>
      </c>
      <c r="V81" s="105">
        <f t="shared" si="55"/>
        <v>0</v>
      </c>
      <c r="W81" s="105">
        <f t="shared" si="55"/>
        <v>0</v>
      </c>
      <c r="X81" s="109">
        <f t="shared" si="55"/>
        <v>0</v>
      </c>
      <c r="Y81" s="105">
        <f t="shared" si="55"/>
        <v>126</v>
      </c>
      <c r="Z81" s="105">
        <f t="shared" si="55"/>
        <v>2</v>
      </c>
      <c r="AA81" s="105">
        <f t="shared" si="55"/>
        <v>136</v>
      </c>
      <c r="AB81" s="106">
        <f t="shared" si="55"/>
        <v>8</v>
      </c>
    </row>
    <row r="82" spans="1:29" ht="18" customHeight="1">
      <c r="A82" s="282" t="s">
        <v>83</v>
      </c>
      <c r="B82" s="283"/>
      <c r="C82" s="283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54"/>
      <c r="Z82" s="54"/>
      <c r="AA82" s="54"/>
      <c r="AB82" s="55"/>
      <c r="AC82" s="1"/>
    </row>
    <row r="83" spans="1:29" ht="10.5" customHeight="1" thickBot="1">
      <c r="A83" s="56"/>
      <c r="B83" s="57"/>
      <c r="C83" s="57"/>
      <c r="D83" s="57"/>
      <c r="E83" s="58"/>
      <c r="F83" s="58"/>
      <c r="G83" s="58"/>
      <c r="H83" s="59"/>
      <c r="I83" s="57"/>
      <c r="J83" s="57"/>
      <c r="K83" s="60"/>
      <c r="L83" s="59"/>
      <c r="M83" s="57"/>
      <c r="N83" s="57"/>
      <c r="O83" s="61"/>
      <c r="P83" s="59"/>
      <c r="Q83" s="57"/>
      <c r="R83" s="57"/>
      <c r="S83" s="61"/>
      <c r="T83" s="62"/>
      <c r="U83" s="57"/>
      <c r="V83" s="57"/>
      <c r="W83" s="61"/>
      <c r="X83" s="59"/>
      <c r="Y83" s="57"/>
      <c r="Z83" s="57"/>
      <c r="AA83" s="63"/>
      <c r="AB83" s="64"/>
      <c r="AC83" s="1"/>
    </row>
    <row r="84" spans="1:29">
      <c r="A84" s="271" t="s">
        <v>4</v>
      </c>
      <c r="B84" s="273" t="s">
        <v>5</v>
      </c>
      <c r="C84" s="275"/>
      <c r="D84" s="292" t="s">
        <v>6</v>
      </c>
      <c r="E84" s="279" t="s">
        <v>7</v>
      </c>
      <c r="F84" s="263"/>
      <c r="G84" s="263"/>
      <c r="H84" s="264"/>
      <c r="I84" s="262" t="s">
        <v>8</v>
      </c>
      <c r="J84" s="263"/>
      <c r="K84" s="263"/>
      <c r="L84" s="264"/>
      <c r="M84" s="262" t="s">
        <v>9</v>
      </c>
      <c r="N84" s="263"/>
      <c r="O84" s="263"/>
      <c r="P84" s="264"/>
      <c r="Q84" s="262" t="s">
        <v>10</v>
      </c>
      <c r="R84" s="263"/>
      <c r="S84" s="263"/>
      <c r="T84" s="264"/>
      <c r="U84" s="262" t="s">
        <v>11</v>
      </c>
      <c r="V84" s="263"/>
      <c r="W84" s="263"/>
      <c r="X84" s="264"/>
      <c r="Y84" s="262" t="s">
        <v>12</v>
      </c>
      <c r="Z84" s="263"/>
      <c r="AA84" s="263"/>
      <c r="AB84" s="264"/>
      <c r="AC84" s="1"/>
    </row>
    <row r="85" spans="1:29" ht="26.4" customHeight="1">
      <c r="A85" s="289"/>
      <c r="B85" s="290"/>
      <c r="C85" s="291"/>
      <c r="D85" s="293"/>
      <c r="E85" s="12" t="s">
        <v>13</v>
      </c>
      <c r="F85" s="12" t="s">
        <v>14</v>
      </c>
      <c r="G85" s="13" t="s">
        <v>15</v>
      </c>
      <c r="H85" s="14" t="s">
        <v>16</v>
      </c>
      <c r="I85" s="15" t="s">
        <v>13</v>
      </c>
      <c r="J85" s="16" t="s">
        <v>14</v>
      </c>
      <c r="K85" s="17" t="s">
        <v>15</v>
      </c>
      <c r="L85" s="18" t="s">
        <v>16</v>
      </c>
      <c r="M85" s="15" t="s">
        <v>13</v>
      </c>
      <c r="N85" s="16" t="s">
        <v>14</v>
      </c>
      <c r="O85" s="17" t="s">
        <v>15</v>
      </c>
      <c r="P85" s="18" t="s">
        <v>16</v>
      </c>
      <c r="Q85" s="15" t="s">
        <v>13</v>
      </c>
      <c r="R85" s="16" t="s">
        <v>14</v>
      </c>
      <c r="S85" s="17" t="s">
        <v>15</v>
      </c>
      <c r="T85" s="19" t="s">
        <v>16</v>
      </c>
      <c r="U85" s="15" t="s">
        <v>13</v>
      </c>
      <c r="V85" s="16" t="s">
        <v>14</v>
      </c>
      <c r="W85" s="17" t="s">
        <v>15</v>
      </c>
      <c r="X85" s="18" t="s">
        <v>16</v>
      </c>
      <c r="Y85" s="15" t="s">
        <v>13</v>
      </c>
      <c r="Z85" s="16" t="s">
        <v>14</v>
      </c>
      <c r="AA85" s="17" t="s">
        <v>15</v>
      </c>
      <c r="AB85" s="20" t="s">
        <v>16</v>
      </c>
      <c r="AC85" s="1"/>
    </row>
    <row r="86" spans="1:29" ht="24" customHeight="1">
      <c r="A86" s="29"/>
      <c r="B86" s="16" t="s">
        <v>84</v>
      </c>
      <c r="C86" s="110"/>
      <c r="D86" s="111" t="s">
        <v>19</v>
      </c>
      <c r="E86" s="112">
        <f>'[1]1октября18(18-19)'!C427</f>
        <v>3</v>
      </c>
      <c r="F86" s="112">
        <f>'[1]1октября18(18-19)'!E427</f>
        <v>0</v>
      </c>
      <c r="G86" s="112">
        <v>3</v>
      </c>
      <c r="H86" s="20">
        <f>G86-(E86+F86)</f>
        <v>0</v>
      </c>
      <c r="I86" s="24">
        <f>'[1]1октября18(18-19)'!F427</f>
        <v>5</v>
      </c>
      <c r="J86" s="12">
        <f>'[1]1октября18(18-19)'!H427</f>
        <v>0</v>
      </c>
      <c r="K86" s="113">
        <v>5</v>
      </c>
      <c r="L86" s="20">
        <f>K86-(I86+J86)</f>
        <v>0</v>
      </c>
      <c r="M86" s="12">
        <f>'[1]1октября18(18-19)'!I427</f>
        <v>0</v>
      </c>
      <c r="N86" s="16"/>
      <c r="O86" s="17">
        <v>0</v>
      </c>
      <c r="P86" s="18"/>
      <c r="Q86" s="12">
        <f>'[1]1октября18(18-19)'!L427</f>
        <v>0</v>
      </c>
      <c r="R86" s="16"/>
      <c r="S86" s="17">
        <f>[1]вакансии!O87</f>
        <v>0</v>
      </c>
      <c r="T86" s="20">
        <f>S86-(Q86+R86)</f>
        <v>0</v>
      </c>
      <c r="U86" s="12"/>
      <c r="V86" s="12"/>
      <c r="W86" s="114"/>
      <c r="X86" s="20">
        <f>W86-(U86+V86)</f>
        <v>0</v>
      </c>
      <c r="Y86" s="16"/>
      <c r="Z86" s="16"/>
      <c r="AA86" s="17"/>
      <c r="AB86" s="20"/>
      <c r="AC86" s="1"/>
    </row>
    <row r="87" spans="1:29" ht="29.25" hidden="1" customHeight="1">
      <c r="A87" s="29"/>
      <c r="B87" s="30" t="s">
        <v>85</v>
      </c>
      <c r="C87" s="23"/>
      <c r="D87" s="23" t="s">
        <v>19</v>
      </c>
      <c r="E87" s="12">
        <f>'[1]1октября18(18-19)'!C434</f>
        <v>0</v>
      </c>
      <c r="F87" s="12">
        <f>'[1]1октября18(18-19)'!E434</f>
        <v>0</v>
      </c>
      <c r="G87" s="12"/>
      <c r="H87" s="20">
        <f>G87-(E87+F87)</f>
        <v>0</v>
      </c>
      <c r="I87" s="24">
        <f>'[1]1октября18(18-19)'!H434</f>
        <v>0</v>
      </c>
      <c r="J87" s="12">
        <f>'[1]1октября18(18-19)'!H434</f>
        <v>0</v>
      </c>
      <c r="K87" s="25">
        <v>0</v>
      </c>
      <c r="L87" s="20">
        <f>K87-(I87+J87)</f>
        <v>0</v>
      </c>
      <c r="M87" s="12">
        <f>'[1]1октября18(18-19)'!L434</f>
        <v>0</v>
      </c>
      <c r="N87" s="16"/>
      <c r="O87" s="17">
        <v>0</v>
      </c>
      <c r="P87" s="20">
        <f>O87-(M87+N87)</f>
        <v>0</v>
      </c>
      <c r="Q87" s="12">
        <f>'[1]1октября18(18-19)'!L428</f>
        <v>0</v>
      </c>
      <c r="R87" s="16"/>
      <c r="S87" s="17">
        <f>[1]вакансии!O88</f>
        <v>0</v>
      </c>
      <c r="T87" s="20">
        <f>S87-(Q87+R87)</f>
        <v>0</v>
      </c>
      <c r="U87" s="12"/>
      <c r="V87" s="12"/>
      <c r="W87" s="17"/>
      <c r="X87" s="20">
        <f>W87-(U87+V87)</f>
        <v>0</v>
      </c>
      <c r="Y87" s="12">
        <f t="shared" ref="Y87:AB88" si="56">I87+M87+Q87+U87+E87</f>
        <v>0</v>
      </c>
      <c r="Z87" s="12">
        <f t="shared" si="56"/>
        <v>0</v>
      </c>
      <c r="AA87" s="12">
        <f t="shared" si="56"/>
        <v>0</v>
      </c>
      <c r="AB87" s="27">
        <f t="shared" si="56"/>
        <v>0</v>
      </c>
      <c r="AC87" s="1"/>
    </row>
    <row r="88" spans="1:29" ht="27.6" customHeight="1" thickBot="1">
      <c r="A88" s="65" t="s">
        <v>86</v>
      </c>
      <c r="B88" s="66" t="s">
        <v>87</v>
      </c>
      <c r="C88" s="67"/>
      <c r="D88" s="67" t="s">
        <v>19</v>
      </c>
      <c r="E88" s="68">
        <f>'[1]1октября18(18-19)'!C441</f>
        <v>3</v>
      </c>
      <c r="F88" s="68">
        <f>'[1]1октября18(18-19)'!E441</f>
        <v>0</v>
      </c>
      <c r="G88" s="68">
        <v>3</v>
      </c>
      <c r="H88" s="72">
        <f>G88-(E88+F88)</f>
        <v>0</v>
      </c>
      <c r="I88" s="70">
        <f>'[1]1октября18(18-19)'!F441</f>
        <v>3</v>
      </c>
      <c r="J88" s="68">
        <f>'[1]1октября18(18-19)'!H441</f>
        <v>0</v>
      </c>
      <c r="K88" s="71">
        <v>3</v>
      </c>
      <c r="L88" s="72">
        <f>K88-(I88+J88)</f>
        <v>0</v>
      </c>
      <c r="M88" s="68">
        <f>'[1]1октября18(18-19)'!I441</f>
        <v>3</v>
      </c>
      <c r="N88" s="68">
        <f>'[1]1октября18(18-19)'!K441</f>
        <v>0</v>
      </c>
      <c r="O88" s="73">
        <v>3</v>
      </c>
      <c r="P88" s="72">
        <f>O88-(M88+N88)</f>
        <v>0</v>
      </c>
      <c r="Q88" s="68">
        <f>'[1]1октября18(18-19)'!L441</f>
        <v>2</v>
      </c>
      <c r="R88" s="68">
        <f>'[1]1октября18(18-19)'!N441</f>
        <v>0</v>
      </c>
      <c r="S88" s="73">
        <f>[1]вакансии!O89</f>
        <v>2</v>
      </c>
      <c r="T88" s="72">
        <f>S88-(Q88+R88)</f>
        <v>0</v>
      </c>
      <c r="U88" s="68"/>
      <c r="V88" s="68"/>
      <c r="W88" s="73"/>
      <c r="X88" s="72">
        <f>W88-(U88+V88)</f>
        <v>0</v>
      </c>
      <c r="Y88" s="68">
        <f t="shared" si="56"/>
        <v>11</v>
      </c>
      <c r="Z88" s="68">
        <f t="shared" si="56"/>
        <v>0</v>
      </c>
      <c r="AA88" s="68">
        <f t="shared" si="56"/>
        <v>11</v>
      </c>
      <c r="AB88" s="74">
        <f t="shared" si="56"/>
        <v>0</v>
      </c>
      <c r="AC88" s="1"/>
    </row>
    <row r="89" spans="1:29" ht="0.6" hidden="1" customHeight="1" thickBot="1">
      <c r="A89" s="31"/>
      <c r="B89" s="75"/>
      <c r="C89" s="33"/>
      <c r="D89" s="33"/>
      <c r="E89" s="34"/>
      <c r="F89" s="34"/>
      <c r="G89" s="34"/>
      <c r="H89" s="104"/>
      <c r="I89" s="32"/>
      <c r="J89" s="32"/>
      <c r="K89" s="77"/>
      <c r="L89" s="44"/>
      <c r="M89" s="32"/>
      <c r="N89" s="32"/>
      <c r="O89" s="43"/>
      <c r="P89" s="44"/>
      <c r="Q89" s="32"/>
      <c r="R89" s="32"/>
      <c r="S89" s="43"/>
      <c r="T89" s="44"/>
      <c r="U89" s="32"/>
      <c r="V89" s="32"/>
      <c r="W89" s="43"/>
      <c r="X89" s="44"/>
      <c r="Y89" s="32"/>
      <c r="Z89" s="32"/>
      <c r="AA89" s="43"/>
      <c r="AB89" s="89"/>
      <c r="AC89" s="1"/>
    </row>
    <row r="90" spans="1:29" s="121" customFormat="1" ht="22.5" customHeight="1" thickBot="1">
      <c r="A90" s="115"/>
      <c r="B90" s="48" t="s">
        <v>31</v>
      </c>
      <c r="C90" s="116"/>
      <c r="D90" s="116"/>
      <c r="E90" s="117">
        <f t="shared" ref="E90:AB90" si="57">SUM(E87:E88)</f>
        <v>3</v>
      </c>
      <c r="F90" s="117">
        <f t="shared" si="57"/>
        <v>0</v>
      </c>
      <c r="G90" s="117">
        <f t="shared" si="57"/>
        <v>3</v>
      </c>
      <c r="H90" s="118">
        <f t="shared" si="57"/>
        <v>0</v>
      </c>
      <c r="I90" s="119">
        <f>SUM(I86:I88)</f>
        <v>8</v>
      </c>
      <c r="J90" s="119">
        <f>SUM(J86:J88)</f>
        <v>0</v>
      </c>
      <c r="K90" s="119">
        <f>SUM(K86:K88)</f>
        <v>8</v>
      </c>
      <c r="L90" s="118">
        <f t="shared" si="57"/>
        <v>0</v>
      </c>
      <c r="M90" s="119">
        <f>SUM(M86:M88)</f>
        <v>3</v>
      </c>
      <c r="N90" s="119">
        <f>SUM(N86:N88)</f>
        <v>0</v>
      </c>
      <c r="O90" s="119">
        <f>SUM(O86:O88)</f>
        <v>3</v>
      </c>
      <c r="P90" s="118">
        <f t="shared" si="57"/>
        <v>0</v>
      </c>
      <c r="Q90" s="119">
        <f>SUM(Q86:Q88)</f>
        <v>2</v>
      </c>
      <c r="R90" s="119">
        <f>SUM(R86:R88)</f>
        <v>0</v>
      </c>
      <c r="S90" s="119">
        <f>SUM(S86:S88)</f>
        <v>2</v>
      </c>
      <c r="T90" s="118">
        <f t="shared" si="57"/>
        <v>0</v>
      </c>
      <c r="U90" s="119">
        <f>SUM(U86:U88)</f>
        <v>0</v>
      </c>
      <c r="V90" s="119">
        <f>SUM(V86:V88)</f>
        <v>0</v>
      </c>
      <c r="W90" s="119">
        <f>SUM(W86:W88)</f>
        <v>0</v>
      </c>
      <c r="X90" s="118">
        <f t="shared" si="57"/>
        <v>0</v>
      </c>
      <c r="Y90" s="119">
        <f>SUM(Y86:Y88)</f>
        <v>11</v>
      </c>
      <c r="Z90" s="119">
        <f>SUM(Z86:Z88)</f>
        <v>0</v>
      </c>
      <c r="AA90" s="119">
        <f>SUM(AA86:AA88)</f>
        <v>11</v>
      </c>
      <c r="AB90" s="120">
        <f t="shared" si="57"/>
        <v>0</v>
      </c>
    </row>
    <row r="91" spans="1:29" ht="16.2" customHeight="1">
      <c r="A91" s="122"/>
      <c r="B91" s="123"/>
      <c r="C91" s="124"/>
      <c r="D91" s="124"/>
      <c r="E91" s="125"/>
      <c r="F91" s="125"/>
      <c r="G91" s="125"/>
      <c r="H91" s="126"/>
      <c r="I91" s="122"/>
      <c r="J91" s="122"/>
      <c r="K91" s="127"/>
      <c r="L91" s="128"/>
      <c r="M91" s="122"/>
      <c r="N91" s="122"/>
      <c r="O91" s="129"/>
      <c r="P91" s="128"/>
      <c r="Q91" s="122"/>
      <c r="R91" s="122"/>
      <c r="S91" s="129"/>
      <c r="T91" s="130"/>
      <c r="U91" s="122"/>
      <c r="V91" s="122"/>
      <c r="W91" s="129"/>
      <c r="X91" s="128"/>
      <c r="Y91" s="122"/>
      <c r="Z91" s="122"/>
      <c r="AA91" s="129"/>
      <c r="AB91" s="130"/>
      <c r="AC91" s="1"/>
    </row>
    <row r="92" spans="1:29" s="4" customFormat="1" ht="21" hidden="1" customHeight="1">
      <c r="A92" s="129"/>
      <c r="B92" s="131"/>
      <c r="C92" s="132"/>
      <c r="D92" s="132"/>
      <c r="E92" s="127">
        <f t="shared" ref="E92:AB92" si="58">E17+E27+E37+E45+E55+E65+E74+E81+E90</f>
        <v>384</v>
      </c>
      <c r="F92" s="127">
        <f t="shared" si="58"/>
        <v>1</v>
      </c>
      <c r="G92" s="127">
        <f t="shared" si="58"/>
        <v>384</v>
      </c>
      <c r="H92" s="127">
        <f t="shared" si="58"/>
        <v>-1</v>
      </c>
      <c r="I92" s="127">
        <f t="shared" si="58"/>
        <v>404</v>
      </c>
      <c r="J92" s="127">
        <f t="shared" si="58"/>
        <v>3</v>
      </c>
      <c r="K92" s="127"/>
      <c r="L92" s="127">
        <f t="shared" si="58"/>
        <v>20</v>
      </c>
      <c r="M92" s="127">
        <f t="shared" si="58"/>
        <v>408</v>
      </c>
      <c r="N92" s="127">
        <f t="shared" si="58"/>
        <v>7</v>
      </c>
      <c r="O92" s="127">
        <f t="shared" si="58"/>
        <v>446</v>
      </c>
      <c r="P92" s="127">
        <f t="shared" si="58"/>
        <v>31</v>
      </c>
      <c r="Q92" s="127">
        <f t="shared" si="58"/>
        <v>378</v>
      </c>
      <c r="R92" s="127">
        <f t="shared" si="58"/>
        <v>2</v>
      </c>
      <c r="S92" s="127">
        <f t="shared" si="58"/>
        <v>430</v>
      </c>
      <c r="T92" s="127">
        <f t="shared" si="58"/>
        <v>47</v>
      </c>
      <c r="U92" s="127">
        <f t="shared" si="58"/>
        <v>46</v>
      </c>
      <c r="V92" s="127">
        <f t="shared" si="58"/>
        <v>1</v>
      </c>
      <c r="W92" s="127">
        <f t="shared" si="58"/>
        <v>45</v>
      </c>
      <c r="X92" s="127">
        <f t="shared" si="58"/>
        <v>-2</v>
      </c>
      <c r="Y92" s="127">
        <f t="shared" si="58"/>
        <v>1615</v>
      </c>
      <c r="Z92" s="127">
        <f t="shared" si="58"/>
        <v>14</v>
      </c>
      <c r="AA92" s="127">
        <f t="shared" si="58"/>
        <v>1727</v>
      </c>
      <c r="AB92" s="127">
        <f t="shared" si="58"/>
        <v>95</v>
      </c>
    </row>
    <row r="93" spans="1:29" s="137" customFormat="1" ht="61.2" customHeight="1">
      <c r="A93" s="133"/>
      <c r="B93" s="288" t="s">
        <v>88</v>
      </c>
      <c r="C93" s="288"/>
      <c r="D93" s="288"/>
      <c r="E93" s="288"/>
      <c r="F93" s="288"/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134"/>
      <c r="U93" s="134"/>
      <c r="V93" s="134"/>
      <c r="W93" s="134"/>
      <c r="X93" s="134"/>
      <c r="Y93" s="134"/>
      <c r="Z93" s="134"/>
      <c r="AA93" s="134"/>
      <c r="AB93" s="135"/>
      <c r="AC93" s="136"/>
    </row>
    <row r="94" spans="1:29" s="3" customFormat="1" ht="24.75" customHeight="1">
      <c r="A94" s="294"/>
      <c r="B94" s="294"/>
      <c r="C94" s="138"/>
      <c r="D94" s="139"/>
      <c r="E94" s="139"/>
      <c r="F94" s="139"/>
      <c r="G94" s="139"/>
      <c r="H94" s="140"/>
      <c r="I94" s="141"/>
      <c r="J94" s="142"/>
      <c r="K94" s="143"/>
      <c r="L94" s="141"/>
      <c r="M94" s="295"/>
      <c r="N94" s="295"/>
      <c r="O94" s="295"/>
      <c r="P94" s="295"/>
      <c r="Q94" s="295"/>
      <c r="R94" s="142"/>
      <c r="S94" s="142"/>
      <c r="T94" s="142"/>
      <c r="U94" s="144"/>
      <c r="V94" s="142"/>
      <c r="W94" s="142"/>
      <c r="X94" s="144"/>
      <c r="Y94" s="144"/>
      <c r="Z94" s="142"/>
      <c r="AA94" s="142"/>
      <c r="AB94" s="142"/>
    </row>
    <row r="95" spans="1:29" ht="21.75" hidden="1" customHeight="1">
      <c r="A95" s="294" t="s">
        <v>89</v>
      </c>
      <c r="B95" s="294"/>
      <c r="C95" s="138"/>
      <c r="D95" s="139"/>
      <c r="E95" s="139"/>
      <c r="F95" s="139"/>
      <c r="G95" s="139"/>
      <c r="H95" s="140"/>
      <c r="I95" s="141"/>
      <c r="J95" s="142"/>
      <c r="K95" s="143"/>
      <c r="L95" s="141"/>
      <c r="M95" s="295" t="s">
        <v>90</v>
      </c>
      <c r="N95" s="295"/>
      <c r="O95" s="295"/>
      <c r="P95" s="295"/>
      <c r="Q95" s="295"/>
      <c r="R95" s="142"/>
      <c r="S95" s="142"/>
      <c r="T95" s="142"/>
      <c r="U95" s="144"/>
      <c r="V95" s="142"/>
      <c r="W95" s="142"/>
      <c r="X95" s="144"/>
      <c r="Y95" s="144"/>
      <c r="Z95" s="142"/>
      <c r="AA95" s="142"/>
      <c r="AB95" s="142"/>
    </row>
    <row r="96" spans="1:29" ht="21.75" hidden="1" customHeight="1">
      <c r="A96" s="146"/>
      <c r="B96" s="146"/>
      <c r="C96" s="138"/>
      <c r="D96" s="139"/>
      <c r="E96" s="139"/>
      <c r="F96" s="139"/>
      <c r="G96" s="139"/>
      <c r="H96" s="140"/>
      <c r="I96" s="141"/>
      <c r="J96" s="142"/>
      <c r="K96" s="143"/>
      <c r="L96" s="141"/>
      <c r="M96" s="141"/>
      <c r="N96" s="147"/>
      <c r="O96" s="142"/>
      <c r="P96" s="147"/>
      <c r="Q96" s="141"/>
      <c r="R96" s="142"/>
      <c r="S96" s="142"/>
      <c r="T96" s="142"/>
      <c r="U96" s="144"/>
      <c r="V96" s="142"/>
      <c r="W96" s="142"/>
      <c r="X96" s="144"/>
      <c r="Y96" s="144"/>
      <c r="Z96" s="142"/>
      <c r="AA96" s="142"/>
      <c r="AB96" s="142"/>
    </row>
    <row r="97" spans="1:28" ht="21" hidden="1" customHeight="1">
      <c r="A97" s="294" t="s">
        <v>91</v>
      </c>
      <c r="B97" s="294"/>
      <c r="C97" s="138"/>
      <c r="D97" s="139"/>
      <c r="E97" s="139"/>
      <c r="F97" s="139"/>
      <c r="G97" s="139"/>
      <c r="H97" s="140"/>
      <c r="I97" s="141"/>
      <c r="J97" s="142"/>
      <c r="K97" s="143"/>
      <c r="L97" s="141"/>
      <c r="M97" s="295" t="s">
        <v>92</v>
      </c>
      <c r="N97" s="295"/>
      <c r="O97" s="295"/>
      <c r="P97" s="295"/>
      <c r="Q97" s="295"/>
      <c r="R97" s="142"/>
      <c r="S97" s="142"/>
      <c r="T97" s="142"/>
      <c r="U97" s="144"/>
      <c r="V97" s="142"/>
      <c r="W97" s="142"/>
      <c r="X97" s="144"/>
      <c r="Y97" s="144"/>
      <c r="Z97" s="142"/>
      <c r="AA97" s="142"/>
      <c r="AB97" s="142"/>
    </row>
    <row r="98" spans="1:28">
      <c r="L98" s="3"/>
      <c r="O98" s="4"/>
      <c r="P98" s="3"/>
      <c r="S98" s="4"/>
      <c r="T98" s="4"/>
      <c r="W98" s="4"/>
      <c r="X98" s="3"/>
      <c r="AB98" s="4"/>
    </row>
    <row r="99" spans="1:28">
      <c r="A99" s="3" t="s">
        <v>93</v>
      </c>
      <c r="L99" s="3"/>
      <c r="O99" s="4"/>
      <c r="P99" s="3"/>
      <c r="S99" s="4"/>
      <c r="T99" s="4"/>
      <c r="W99" s="4"/>
      <c r="X99" s="3"/>
      <c r="AB99" s="4"/>
    </row>
    <row r="100" spans="1:28">
      <c r="L100" s="3"/>
      <c r="O100" s="4"/>
      <c r="P100" s="3"/>
      <c r="S100" s="4"/>
      <c r="T100" s="4"/>
      <c r="W100" s="4"/>
      <c r="X100" s="3"/>
      <c r="AB100" s="4"/>
    </row>
  </sheetData>
  <mergeCells count="110">
    <mergeCell ref="A94:B94"/>
    <mergeCell ref="M94:Q94"/>
    <mergeCell ref="A95:B95"/>
    <mergeCell ref="M95:Q95"/>
    <mergeCell ref="A97:B97"/>
    <mergeCell ref="M97:Q97"/>
    <mergeCell ref="I84:L84"/>
    <mergeCell ref="M84:P84"/>
    <mergeCell ref="Q84:T84"/>
    <mergeCell ref="U84:X84"/>
    <mergeCell ref="Y84:AB84"/>
    <mergeCell ref="B93:S93"/>
    <mergeCell ref="M77:P77"/>
    <mergeCell ref="Q77:T77"/>
    <mergeCell ref="U77:X77"/>
    <mergeCell ref="Y77:AB77"/>
    <mergeCell ref="A82:X82"/>
    <mergeCell ref="A84:A85"/>
    <mergeCell ref="B84:B85"/>
    <mergeCell ref="C84:C85"/>
    <mergeCell ref="D84:D85"/>
    <mergeCell ref="E84:H84"/>
    <mergeCell ref="A77:A78"/>
    <mergeCell ref="B77:B78"/>
    <mergeCell ref="C77:C78"/>
    <mergeCell ref="D77:D78"/>
    <mergeCell ref="E77:H77"/>
    <mergeCell ref="I77:L77"/>
    <mergeCell ref="I68:L68"/>
    <mergeCell ref="M68:P68"/>
    <mergeCell ref="Q68:T68"/>
    <mergeCell ref="U68:X68"/>
    <mergeCell ref="Y68:AB68"/>
    <mergeCell ref="A75:X75"/>
    <mergeCell ref="M58:P58"/>
    <mergeCell ref="Q58:T58"/>
    <mergeCell ref="U58:X58"/>
    <mergeCell ref="Y58:AB58"/>
    <mergeCell ref="A66:X66"/>
    <mergeCell ref="A68:A69"/>
    <mergeCell ref="B68:B69"/>
    <mergeCell ref="C68:C69"/>
    <mergeCell ref="D68:D69"/>
    <mergeCell ref="E68:H68"/>
    <mergeCell ref="A58:A59"/>
    <mergeCell ref="B58:B59"/>
    <mergeCell ref="C58:C59"/>
    <mergeCell ref="D58:D59"/>
    <mergeCell ref="E58:H58"/>
    <mergeCell ref="I58:L58"/>
    <mergeCell ref="I48:L48"/>
    <mergeCell ref="M48:P48"/>
    <mergeCell ref="Q48:T48"/>
    <mergeCell ref="U48:X48"/>
    <mergeCell ref="Y48:AB48"/>
    <mergeCell ref="A56:X56"/>
    <mergeCell ref="M40:P40"/>
    <mergeCell ref="Q40:T40"/>
    <mergeCell ref="U40:X40"/>
    <mergeCell ref="Y40:AB40"/>
    <mergeCell ref="A46:X46"/>
    <mergeCell ref="A48:A49"/>
    <mergeCell ref="B48:B49"/>
    <mergeCell ref="C48:C49"/>
    <mergeCell ref="D48:D49"/>
    <mergeCell ref="E48:H48"/>
    <mergeCell ref="A40:A41"/>
    <mergeCell ref="B40:B41"/>
    <mergeCell ref="C40:C41"/>
    <mergeCell ref="D40:D41"/>
    <mergeCell ref="E40:H40"/>
    <mergeCell ref="I40:L40"/>
    <mergeCell ref="I30:L30"/>
    <mergeCell ref="M30:P30"/>
    <mergeCell ref="Q30:T30"/>
    <mergeCell ref="U30:X30"/>
    <mergeCell ref="Y30:AB30"/>
    <mergeCell ref="A38:X38"/>
    <mergeCell ref="M20:P20"/>
    <mergeCell ref="Q20:T20"/>
    <mergeCell ref="U20:X20"/>
    <mergeCell ref="Y20:AB20"/>
    <mergeCell ref="A28:X28"/>
    <mergeCell ref="A30:A31"/>
    <mergeCell ref="B30:B31"/>
    <mergeCell ref="C30:C31"/>
    <mergeCell ref="D30:D31"/>
    <mergeCell ref="E30:H30"/>
    <mergeCell ref="A20:A21"/>
    <mergeCell ref="B20:B21"/>
    <mergeCell ref="C20:C21"/>
    <mergeCell ref="D20:D21"/>
    <mergeCell ref="E20:H20"/>
    <mergeCell ref="I20:L20"/>
    <mergeCell ref="I8:L8"/>
    <mergeCell ref="M8:P8"/>
    <mergeCell ref="Q8:T8"/>
    <mergeCell ref="U8:X8"/>
    <mergeCell ref="Y8:AB8"/>
    <mergeCell ref="A18:X18"/>
    <mergeCell ref="A1:AB1"/>
    <mergeCell ref="B2:AB2"/>
    <mergeCell ref="A3:X3"/>
    <mergeCell ref="A4:X4"/>
    <mergeCell ref="A6:X6"/>
    <mergeCell ref="A8:A9"/>
    <mergeCell ref="B8:B9"/>
    <mergeCell ref="C8:C9"/>
    <mergeCell ref="D8:D9"/>
    <mergeCell ref="E8:H8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3" fitToHeight="13" orientation="landscape" horizontalDpi="180" verticalDpi="180" r:id="rId1"/>
  <rowBreaks count="2" manualBreakCount="2">
    <brk id="27" max="27" man="1"/>
    <brk id="55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98"/>
  <sheetViews>
    <sheetView view="pageBreakPreview" topLeftCell="B58" zoomScale="75" zoomScaleSheetLayoutView="75" workbookViewId="0">
      <selection activeCell="AF64" sqref="AF64"/>
    </sheetView>
  </sheetViews>
  <sheetFormatPr defaultColWidth="9.109375" defaultRowHeight="18"/>
  <cols>
    <col min="1" max="1" width="14.5546875" style="137" hidden="1" customWidth="1"/>
    <col min="2" max="2" width="32.6640625" style="255" customWidth="1"/>
    <col min="3" max="3" width="10.88671875" style="256" customWidth="1"/>
    <col min="4" max="5" width="5.44140625" style="257" customWidth="1"/>
    <col min="6" max="6" width="6.109375" style="258" customWidth="1"/>
    <col min="7" max="7" width="7" style="259" customWidth="1"/>
    <col min="8" max="9" width="5.44140625" style="257" customWidth="1"/>
    <col min="10" max="10" width="6.109375" style="258" customWidth="1"/>
    <col min="11" max="11" width="7" style="259" customWidth="1"/>
    <col min="12" max="13" width="5.44140625" style="257" customWidth="1"/>
    <col min="14" max="14" width="6.44140625" style="260" customWidth="1"/>
    <col min="15" max="15" width="7.88671875" style="261" customWidth="1"/>
    <col min="16" max="17" width="5.44140625" style="257" customWidth="1"/>
    <col min="18" max="18" width="6.33203125" style="260" customWidth="1"/>
    <col min="19" max="19" width="7" style="259" customWidth="1"/>
    <col min="20" max="21" width="5.44140625" style="257" customWidth="1"/>
    <col min="22" max="22" width="6.44140625" style="260" customWidth="1"/>
    <col min="23" max="23" width="7" style="259" customWidth="1"/>
    <col min="24" max="25" width="5.5546875" style="257" customWidth="1"/>
    <col min="26" max="26" width="5.88671875" style="260" customWidth="1"/>
    <col min="27" max="27" width="7" style="261" customWidth="1"/>
    <col min="28" max="28" width="12.44140625" style="135" hidden="1" customWidth="1"/>
    <col min="29" max="29" width="0" style="136" hidden="1" customWidth="1"/>
    <col min="30" max="16384" width="9.109375" style="137"/>
  </cols>
  <sheetData>
    <row r="1" spans="1:29" ht="18" customHeight="1">
      <c r="A1" s="296" t="s">
        <v>129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</row>
    <row r="2" spans="1:29" ht="18" customHeight="1">
      <c r="A2" s="297" t="s">
        <v>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153"/>
    </row>
    <row r="3" spans="1:29" ht="18" customHeight="1">
      <c r="A3" s="296" t="s">
        <v>1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</row>
    <row r="4" spans="1:29" ht="18" customHeight="1">
      <c r="A4" s="298" t="s">
        <v>95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</row>
    <row r="5" spans="1:29" ht="12.75" customHeight="1">
      <c r="A5" s="154"/>
      <c r="B5" s="155"/>
      <c r="C5" s="156"/>
      <c r="D5" s="156"/>
      <c r="E5" s="156"/>
      <c r="F5" s="157"/>
      <c r="G5" s="158"/>
      <c r="H5" s="156"/>
      <c r="I5" s="156"/>
      <c r="J5" s="157"/>
      <c r="K5" s="158"/>
      <c r="L5" s="156"/>
      <c r="M5" s="156"/>
      <c r="N5" s="159"/>
      <c r="O5" s="160"/>
      <c r="P5" s="156"/>
      <c r="Q5" s="156"/>
      <c r="R5" s="159"/>
      <c r="S5" s="158"/>
      <c r="T5" s="156"/>
      <c r="U5" s="156"/>
      <c r="V5" s="159"/>
      <c r="W5" s="158"/>
      <c r="X5" s="156"/>
      <c r="Y5" s="156"/>
      <c r="Z5" s="159"/>
      <c r="AA5" s="160"/>
    </row>
    <row r="6" spans="1:29" ht="18" customHeight="1">
      <c r="A6" s="299" t="s">
        <v>3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</row>
    <row r="7" spans="1:29" ht="10.5" customHeight="1" thickBot="1">
      <c r="A7" s="154"/>
      <c r="B7" s="155"/>
      <c r="C7" s="156"/>
      <c r="D7" s="156"/>
      <c r="E7" s="156"/>
      <c r="F7" s="157"/>
      <c r="G7" s="156"/>
      <c r="H7" s="156"/>
      <c r="I7" s="156"/>
      <c r="J7" s="157"/>
      <c r="K7" s="158"/>
      <c r="L7" s="156"/>
      <c r="M7" s="156"/>
      <c r="N7" s="159"/>
      <c r="O7" s="160"/>
      <c r="P7" s="156"/>
      <c r="Q7" s="156"/>
      <c r="R7" s="159"/>
      <c r="S7" s="158"/>
      <c r="T7" s="156"/>
      <c r="U7" s="156"/>
      <c r="V7" s="159"/>
      <c r="W7" s="158"/>
      <c r="X7" s="156"/>
      <c r="Y7" s="156"/>
      <c r="Z7" s="159"/>
      <c r="AA7" s="159"/>
    </row>
    <row r="8" spans="1:29" ht="15.75" customHeight="1">
      <c r="A8" s="309" t="s">
        <v>4</v>
      </c>
      <c r="B8" s="311" t="s">
        <v>5</v>
      </c>
      <c r="C8" s="313" t="s">
        <v>6</v>
      </c>
      <c r="D8" s="315" t="s">
        <v>7</v>
      </c>
      <c r="E8" s="316"/>
      <c r="F8" s="316"/>
      <c r="G8" s="317"/>
      <c r="H8" s="300" t="s">
        <v>8</v>
      </c>
      <c r="I8" s="301"/>
      <c r="J8" s="301"/>
      <c r="K8" s="305"/>
      <c r="L8" s="300" t="s">
        <v>9</v>
      </c>
      <c r="M8" s="301"/>
      <c r="N8" s="301"/>
      <c r="O8" s="301"/>
      <c r="P8" s="302" t="s">
        <v>10</v>
      </c>
      <c r="Q8" s="303"/>
      <c r="R8" s="303"/>
      <c r="S8" s="304"/>
      <c r="T8" s="301" t="s">
        <v>11</v>
      </c>
      <c r="U8" s="301"/>
      <c r="V8" s="301"/>
      <c r="W8" s="305"/>
      <c r="X8" s="306" t="s">
        <v>12</v>
      </c>
      <c r="Y8" s="307"/>
      <c r="Z8" s="307"/>
      <c r="AA8" s="308"/>
      <c r="AB8" s="161" t="s">
        <v>31</v>
      </c>
    </row>
    <row r="9" spans="1:29" ht="36.6" customHeight="1" thickBot="1">
      <c r="A9" s="310"/>
      <c r="B9" s="312"/>
      <c r="C9" s="314"/>
      <c r="D9" s="162" t="s">
        <v>13</v>
      </c>
      <c r="E9" s="162" t="s">
        <v>14</v>
      </c>
      <c r="F9" s="163" t="s">
        <v>15</v>
      </c>
      <c r="G9" s="164" t="s">
        <v>16</v>
      </c>
      <c r="H9" s="165" t="s">
        <v>13</v>
      </c>
      <c r="I9" s="166" t="s">
        <v>14</v>
      </c>
      <c r="J9" s="162" t="s">
        <v>15</v>
      </c>
      <c r="K9" s="164" t="s">
        <v>16</v>
      </c>
      <c r="L9" s="165" t="s">
        <v>13</v>
      </c>
      <c r="M9" s="166" t="s">
        <v>14</v>
      </c>
      <c r="N9" s="162" t="s">
        <v>15</v>
      </c>
      <c r="O9" s="167" t="s">
        <v>16</v>
      </c>
      <c r="P9" s="168" t="s">
        <v>13</v>
      </c>
      <c r="Q9" s="166" t="s">
        <v>14</v>
      </c>
      <c r="R9" s="162" t="s">
        <v>15</v>
      </c>
      <c r="S9" s="169" t="s">
        <v>16</v>
      </c>
      <c r="T9" s="165" t="s">
        <v>13</v>
      </c>
      <c r="U9" s="166" t="s">
        <v>14</v>
      </c>
      <c r="V9" s="162" t="s">
        <v>15</v>
      </c>
      <c r="W9" s="164" t="s">
        <v>16</v>
      </c>
      <c r="X9" s="165" t="s">
        <v>13</v>
      </c>
      <c r="Y9" s="166" t="s">
        <v>14</v>
      </c>
      <c r="Z9" s="162" t="s">
        <v>15</v>
      </c>
      <c r="AA9" s="164" t="s">
        <v>16</v>
      </c>
      <c r="AB9" s="170" t="s">
        <v>96</v>
      </c>
    </row>
    <row r="10" spans="1:29" ht="60" customHeight="1" thickBot="1">
      <c r="A10" s="171" t="s">
        <v>24</v>
      </c>
      <c r="B10" s="172" t="s">
        <v>97</v>
      </c>
      <c r="C10" s="173" t="s">
        <v>98</v>
      </c>
      <c r="D10" s="174">
        <f>'[2]1октября18(18-19)'!C30</f>
        <v>13</v>
      </c>
      <c r="E10" s="175">
        <f>'[2]1октября18(18-19)'!E30</f>
        <v>1</v>
      </c>
      <c r="F10" s="176">
        <v>12</v>
      </c>
      <c r="G10" s="164">
        <f t="shared" ref="G10" si="0">F10-(D10+E10)</f>
        <v>-2</v>
      </c>
      <c r="H10" s="174">
        <f>'[2]1октября18(18-19)'!F30</f>
        <v>12</v>
      </c>
      <c r="I10" s="175">
        <f>'[2]1октября18(18-19)'!H30</f>
        <v>0</v>
      </c>
      <c r="J10" s="176">
        <v>12</v>
      </c>
      <c r="K10" s="164">
        <f t="shared" ref="K10" si="1">J10-(H10+I10)</f>
        <v>0</v>
      </c>
      <c r="L10" s="174">
        <f>'[2]1октября18(18-19)'!I30</f>
        <v>11</v>
      </c>
      <c r="M10" s="175">
        <f>'[2]1октября18(18-19)'!K30</f>
        <v>0</v>
      </c>
      <c r="N10" s="162">
        <v>12</v>
      </c>
      <c r="O10" s="177">
        <f t="shared" ref="O10" si="2">N10-(L10+M10)</f>
        <v>1</v>
      </c>
      <c r="P10" s="178">
        <f>'[2]1октября18(18-19)'!L30</f>
        <v>4</v>
      </c>
      <c r="Q10" s="175">
        <f>'[2]1октября18(18-19)'!N30</f>
        <v>0</v>
      </c>
      <c r="R10" s="162">
        <v>7</v>
      </c>
      <c r="S10" s="169">
        <f t="shared" ref="S10" si="3">R10-(P10+Q10)</f>
        <v>3</v>
      </c>
      <c r="T10" s="174">
        <f>'[2]1октября18(18-19)'!O30</f>
        <v>0</v>
      </c>
      <c r="U10" s="175">
        <f>'[2]1октября18(18-19)'!Q30</f>
        <v>0</v>
      </c>
      <c r="V10" s="162"/>
      <c r="W10" s="169">
        <f t="shared" ref="W10" si="4">V10-(T10+U10)</f>
        <v>0</v>
      </c>
      <c r="X10" s="179">
        <f>D10+H10+L10+P10+T10</f>
        <v>40</v>
      </c>
      <c r="Y10" s="180">
        <f>E10+I10+M10+Q10+U10</f>
        <v>1</v>
      </c>
      <c r="Z10" s="174">
        <f>F10+J10+N10+R10+V10</f>
        <v>43</v>
      </c>
      <c r="AA10" s="169">
        <f t="shared" ref="AA10" si="5">Z10-(X10+Y10)</f>
        <v>2</v>
      </c>
      <c r="AB10" s="181">
        <f>Z10-X10</f>
        <v>3</v>
      </c>
      <c r="AC10" s="182">
        <f>Z10-Y10-X10</f>
        <v>2</v>
      </c>
    </row>
    <row r="11" spans="1:29" ht="26.25" hidden="1" customHeight="1" thickBot="1">
      <c r="A11" s="183"/>
      <c r="B11" s="184"/>
      <c r="C11" s="166"/>
      <c r="D11" s="165"/>
      <c r="E11" s="166"/>
      <c r="F11" s="162"/>
      <c r="G11" s="164"/>
      <c r="H11" s="165"/>
      <c r="I11" s="166"/>
      <c r="J11" s="162"/>
      <c r="K11" s="164"/>
      <c r="L11" s="165"/>
      <c r="M11" s="166"/>
      <c r="N11" s="162"/>
      <c r="O11" s="177"/>
      <c r="P11" s="168"/>
      <c r="Q11" s="166"/>
      <c r="R11" s="162"/>
      <c r="S11" s="169"/>
      <c r="T11" s="165"/>
      <c r="U11" s="166"/>
      <c r="V11" s="162"/>
      <c r="W11" s="169"/>
      <c r="X11" s="179"/>
      <c r="Y11" s="180"/>
      <c r="Z11" s="174"/>
      <c r="AA11" s="169"/>
      <c r="AB11" s="181"/>
      <c r="AC11" s="182"/>
    </row>
    <row r="12" spans="1:29" ht="26.25" hidden="1" customHeight="1" thickBot="1">
      <c r="A12" s="183"/>
      <c r="B12" s="184"/>
      <c r="C12" s="166"/>
      <c r="D12" s="165"/>
      <c r="E12" s="166"/>
      <c r="F12" s="162"/>
      <c r="G12" s="164"/>
      <c r="H12" s="165"/>
      <c r="I12" s="166"/>
      <c r="J12" s="162"/>
      <c r="K12" s="164"/>
      <c r="L12" s="165"/>
      <c r="M12" s="166"/>
      <c r="N12" s="162"/>
      <c r="O12" s="177"/>
      <c r="P12" s="168"/>
      <c r="Q12" s="166"/>
      <c r="R12" s="162"/>
      <c r="S12" s="169"/>
      <c r="T12" s="165"/>
      <c r="U12" s="166"/>
      <c r="V12" s="162"/>
      <c r="W12" s="169"/>
      <c r="X12" s="179"/>
      <c r="Y12" s="180"/>
      <c r="Z12" s="174"/>
      <c r="AA12" s="169"/>
      <c r="AB12" s="181"/>
      <c r="AC12" s="182"/>
    </row>
    <row r="13" spans="1:29" ht="28.5" hidden="1" customHeight="1" thickBot="1">
      <c r="A13" s="185"/>
      <c r="B13" s="186"/>
      <c r="C13" s="187"/>
      <c r="D13" s="188"/>
      <c r="E13" s="188"/>
      <c r="F13" s="189"/>
      <c r="G13" s="190"/>
      <c r="H13" s="188"/>
      <c r="I13" s="188"/>
      <c r="J13" s="189"/>
      <c r="K13" s="190"/>
      <c r="L13" s="188"/>
      <c r="M13" s="188"/>
      <c r="N13" s="191"/>
      <c r="O13" s="192"/>
      <c r="P13" s="193"/>
      <c r="Q13" s="188"/>
      <c r="R13" s="191"/>
      <c r="S13" s="194"/>
      <c r="T13" s="195"/>
      <c r="U13" s="188"/>
      <c r="V13" s="191"/>
      <c r="W13" s="194"/>
      <c r="X13" s="193"/>
      <c r="Y13" s="188"/>
      <c r="Z13" s="191"/>
      <c r="AA13" s="194"/>
      <c r="AB13" s="196"/>
      <c r="AC13" s="182"/>
    </row>
    <row r="14" spans="1:29" s="207" customFormat="1" ht="23.25" customHeight="1" thickBot="1">
      <c r="A14" s="197"/>
      <c r="B14" s="198" t="s">
        <v>31</v>
      </c>
      <c r="C14" s="199"/>
      <c r="D14" s="200">
        <f t="shared" ref="D14:J14" si="6">SUM(D10:D12)</f>
        <v>13</v>
      </c>
      <c r="E14" s="201">
        <f t="shared" si="6"/>
        <v>1</v>
      </c>
      <c r="F14" s="201">
        <f t="shared" si="6"/>
        <v>12</v>
      </c>
      <c r="G14" s="202">
        <f t="shared" si="6"/>
        <v>-2</v>
      </c>
      <c r="H14" s="200">
        <f t="shared" si="6"/>
        <v>12</v>
      </c>
      <c r="I14" s="201">
        <f t="shared" si="6"/>
        <v>0</v>
      </c>
      <c r="J14" s="201">
        <f t="shared" si="6"/>
        <v>12</v>
      </c>
      <c r="K14" s="202">
        <f t="shared" ref="K14:V14" si="7">SUM(K10:K12)</f>
        <v>0</v>
      </c>
      <c r="L14" s="200">
        <f t="shared" si="7"/>
        <v>11</v>
      </c>
      <c r="M14" s="201">
        <f t="shared" si="7"/>
        <v>0</v>
      </c>
      <c r="N14" s="201">
        <f t="shared" si="7"/>
        <v>12</v>
      </c>
      <c r="O14" s="202">
        <f t="shared" si="7"/>
        <v>1</v>
      </c>
      <c r="P14" s="203">
        <f t="shared" si="7"/>
        <v>4</v>
      </c>
      <c r="Q14" s="201">
        <f t="shared" si="7"/>
        <v>0</v>
      </c>
      <c r="R14" s="201">
        <f t="shared" si="7"/>
        <v>7</v>
      </c>
      <c r="S14" s="204">
        <f t="shared" si="7"/>
        <v>3</v>
      </c>
      <c r="T14" s="200">
        <f t="shared" si="7"/>
        <v>0</v>
      </c>
      <c r="U14" s="201">
        <f t="shared" si="7"/>
        <v>0</v>
      </c>
      <c r="V14" s="201">
        <f t="shared" si="7"/>
        <v>0</v>
      </c>
      <c r="W14" s="205">
        <f>SUM(W10:W12)</f>
        <v>0</v>
      </c>
      <c r="X14" s="203">
        <f>SUM(X10:X12)</f>
        <v>40</v>
      </c>
      <c r="Y14" s="201">
        <f t="shared" ref="Y14:Z14" si="8">SUM(Y10:Y12)</f>
        <v>1</v>
      </c>
      <c r="Z14" s="201">
        <f t="shared" si="8"/>
        <v>43</v>
      </c>
      <c r="AA14" s="204">
        <f>SUM(AA10:AA12)</f>
        <v>2</v>
      </c>
      <c r="AB14" s="206">
        <f t="shared" ref="AB14" si="9">Z14-X14</f>
        <v>3</v>
      </c>
      <c r="AC14" s="182">
        <f t="shared" ref="AC14:AC73" si="10">Z14-Y14-X14</f>
        <v>2</v>
      </c>
    </row>
    <row r="15" spans="1:29" ht="23.25" customHeight="1">
      <c r="A15" s="299" t="s">
        <v>32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182">
        <f t="shared" si="10"/>
        <v>0</v>
      </c>
    </row>
    <row r="16" spans="1:29" ht="10.5" customHeight="1" thickBot="1">
      <c r="A16" s="154"/>
      <c r="B16" s="155"/>
      <c r="C16" s="156"/>
      <c r="D16" s="156"/>
      <c r="E16" s="156"/>
      <c r="F16" s="157"/>
      <c r="G16" s="158"/>
      <c r="H16" s="156"/>
      <c r="I16" s="156"/>
      <c r="J16" s="157"/>
      <c r="K16" s="158"/>
      <c r="L16" s="156"/>
      <c r="M16" s="156"/>
      <c r="N16" s="159"/>
      <c r="O16" s="160"/>
      <c r="P16" s="156"/>
      <c r="Q16" s="156"/>
      <c r="R16" s="159"/>
      <c r="S16" s="158"/>
      <c r="T16" s="156"/>
      <c r="U16" s="156"/>
      <c r="V16" s="159"/>
      <c r="W16" s="158"/>
      <c r="X16" s="156"/>
      <c r="Y16" s="156"/>
      <c r="Z16" s="159"/>
      <c r="AA16" s="160"/>
      <c r="AC16" s="182">
        <f t="shared" si="10"/>
        <v>0</v>
      </c>
    </row>
    <row r="17" spans="1:29">
      <c r="A17" s="309" t="s">
        <v>4</v>
      </c>
      <c r="B17" s="320" t="s">
        <v>5</v>
      </c>
      <c r="C17" s="313" t="s">
        <v>6</v>
      </c>
      <c r="D17" s="315" t="s">
        <v>7</v>
      </c>
      <c r="E17" s="316"/>
      <c r="F17" s="316"/>
      <c r="G17" s="317"/>
      <c r="H17" s="300" t="s">
        <v>8</v>
      </c>
      <c r="I17" s="301"/>
      <c r="J17" s="301"/>
      <c r="K17" s="305"/>
      <c r="L17" s="300" t="s">
        <v>9</v>
      </c>
      <c r="M17" s="301"/>
      <c r="N17" s="301"/>
      <c r="O17" s="305"/>
      <c r="P17" s="300" t="s">
        <v>10</v>
      </c>
      <c r="Q17" s="301"/>
      <c r="R17" s="301"/>
      <c r="S17" s="305"/>
      <c r="T17" s="300" t="s">
        <v>11</v>
      </c>
      <c r="U17" s="301"/>
      <c r="V17" s="301"/>
      <c r="W17" s="305"/>
      <c r="X17" s="316" t="s">
        <v>12</v>
      </c>
      <c r="Y17" s="316"/>
      <c r="Z17" s="316"/>
      <c r="AA17" s="318"/>
      <c r="AB17" s="161" t="s">
        <v>31</v>
      </c>
      <c r="AC17" s="182" t="e">
        <f t="shared" si="10"/>
        <v>#VALUE!</v>
      </c>
    </row>
    <row r="18" spans="1:29" ht="35.4" customHeight="1" thickBot="1">
      <c r="A18" s="310"/>
      <c r="B18" s="321"/>
      <c r="C18" s="314"/>
      <c r="D18" s="162" t="s">
        <v>13</v>
      </c>
      <c r="E18" s="162" t="s">
        <v>14</v>
      </c>
      <c r="F18" s="163" t="s">
        <v>15</v>
      </c>
      <c r="G18" s="164" t="s">
        <v>16</v>
      </c>
      <c r="H18" s="165" t="s">
        <v>13</v>
      </c>
      <c r="I18" s="166" t="s">
        <v>14</v>
      </c>
      <c r="J18" s="162" t="s">
        <v>15</v>
      </c>
      <c r="K18" s="164" t="s">
        <v>16</v>
      </c>
      <c r="L18" s="165" t="s">
        <v>13</v>
      </c>
      <c r="M18" s="166" t="s">
        <v>14</v>
      </c>
      <c r="N18" s="162" t="s">
        <v>15</v>
      </c>
      <c r="O18" s="167" t="s">
        <v>16</v>
      </c>
      <c r="P18" s="168" t="s">
        <v>13</v>
      </c>
      <c r="Q18" s="166" t="s">
        <v>14</v>
      </c>
      <c r="R18" s="162" t="s">
        <v>15</v>
      </c>
      <c r="S18" s="169" t="s">
        <v>16</v>
      </c>
      <c r="T18" s="165" t="s">
        <v>13</v>
      </c>
      <c r="U18" s="166" t="s">
        <v>14</v>
      </c>
      <c r="V18" s="162" t="s">
        <v>15</v>
      </c>
      <c r="W18" s="164" t="s">
        <v>16</v>
      </c>
      <c r="X18" s="165" t="s">
        <v>13</v>
      </c>
      <c r="Y18" s="166" t="s">
        <v>14</v>
      </c>
      <c r="Z18" s="162" t="s">
        <v>15</v>
      </c>
      <c r="AA18" s="164" t="s">
        <v>16</v>
      </c>
      <c r="AB18" s="170" t="s">
        <v>96</v>
      </c>
      <c r="AC18" s="182" t="e">
        <f t="shared" si="10"/>
        <v>#VALUE!</v>
      </c>
    </row>
    <row r="19" spans="1:29" ht="29.25" hidden="1" customHeight="1" thickBot="1">
      <c r="A19" s="183" t="s">
        <v>99</v>
      </c>
      <c r="B19" s="184" t="s">
        <v>38</v>
      </c>
      <c r="C19" s="166" t="s">
        <v>100</v>
      </c>
      <c r="D19" s="180">
        <f>'[2]1октября18(18-19)'!C54</f>
        <v>0</v>
      </c>
      <c r="E19" s="208">
        <f>'[2]1октября18(18-19)'!E54</f>
        <v>0</v>
      </c>
      <c r="F19" s="162"/>
      <c r="G19" s="164">
        <f t="shared" ref="G19:G20" si="11">F19-(D19+E19)</f>
        <v>0</v>
      </c>
      <c r="H19" s="180">
        <f>'[2]1октября18(18-19)'!F54</f>
        <v>0</v>
      </c>
      <c r="I19" s="208">
        <f>'[2]1октября18(18-19)'!H54</f>
        <v>0</v>
      </c>
      <c r="J19" s="162"/>
      <c r="K19" s="164">
        <f t="shared" ref="K19:K20" si="12">J19-(H19+I19)</f>
        <v>0</v>
      </c>
      <c r="L19" s="180">
        <f>'[2]1октября18(18-19)'!I54</f>
        <v>0</v>
      </c>
      <c r="M19" s="208">
        <f>'[2]1октября18(18-19)'!K54</f>
        <v>0</v>
      </c>
      <c r="N19" s="162"/>
      <c r="O19" s="209">
        <f>N19-(L19+M19)</f>
        <v>0</v>
      </c>
      <c r="P19" s="180">
        <f>'[2]1октября18(18-19)'!L54</f>
        <v>0</v>
      </c>
      <c r="Q19" s="208">
        <f>'[2]1октября18(18-19)'!N54</f>
        <v>0</v>
      </c>
      <c r="R19" s="162">
        <v>0</v>
      </c>
      <c r="S19" s="169">
        <f t="shared" ref="S19:S20" si="13">R19-(P19+Q19)</f>
        <v>0</v>
      </c>
      <c r="T19" s="180">
        <f>'[2]1октября18(18-19)'!O54</f>
        <v>0</v>
      </c>
      <c r="U19" s="208">
        <f>'[2]1октября18(18-19)'!Q54</f>
        <v>0</v>
      </c>
      <c r="V19" s="162">
        <v>0</v>
      </c>
      <c r="W19" s="169">
        <f t="shared" ref="W19:W20" si="14">V19-(T19+U19)</f>
        <v>0</v>
      </c>
      <c r="X19" s="180">
        <f t="shared" ref="X19:Z20" si="15">D19+H19+L19+P19+T19</f>
        <v>0</v>
      </c>
      <c r="Y19" s="180">
        <f t="shared" si="15"/>
        <v>0</v>
      </c>
      <c r="Z19" s="174">
        <f t="shared" si="15"/>
        <v>0</v>
      </c>
      <c r="AA19" s="169">
        <f t="shared" ref="AA19:AA20" si="16">Z19-(X19+Y19)</f>
        <v>0</v>
      </c>
      <c r="AB19" s="181">
        <f>Z19-X19</f>
        <v>0</v>
      </c>
      <c r="AC19" s="182">
        <f t="shared" si="10"/>
        <v>0</v>
      </c>
    </row>
    <row r="20" spans="1:29" ht="35.25" customHeight="1" thickBot="1">
      <c r="A20" s="210" t="s">
        <v>99</v>
      </c>
      <c r="B20" s="211" t="s">
        <v>101</v>
      </c>
      <c r="C20" s="188" t="s">
        <v>46</v>
      </c>
      <c r="D20" s="212">
        <f>'[2]1октября18(18-19)'!C38</f>
        <v>7</v>
      </c>
      <c r="E20" s="213">
        <f>'[2]1октября18(18-19)'!E38</f>
        <v>0</v>
      </c>
      <c r="F20" s="191">
        <v>7</v>
      </c>
      <c r="G20" s="190">
        <f t="shared" si="11"/>
        <v>0</v>
      </c>
      <c r="H20" s="212">
        <f>'[2]1октября18(18-19)'!F38</f>
        <v>9</v>
      </c>
      <c r="I20" s="213">
        <f>'[2]1октября18(18-19)'!H38</f>
        <v>0</v>
      </c>
      <c r="J20" s="191">
        <v>9</v>
      </c>
      <c r="K20" s="190">
        <f t="shared" si="12"/>
        <v>0</v>
      </c>
      <c r="L20" s="212">
        <f>'[2]1октября18(18-19)'!I38</f>
        <v>9</v>
      </c>
      <c r="M20" s="213">
        <f>'[2]1октября18(18-19)'!K38</f>
        <v>0</v>
      </c>
      <c r="N20" s="191">
        <v>10</v>
      </c>
      <c r="O20" s="214">
        <f>N20-(L20+M20)</f>
        <v>1</v>
      </c>
      <c r="P20" s="212">
        <f>'[2]1октября18(18-19)'!L38</f>
        <v>10</v>
      </c>
      <c r="Q20" s="213">
        <f>'[2]1октября18(18-19)'!N38</f>
        <v>0</v>
      </c>
      <c r="R20" s="191">
        <v>10</v>
      </c>
      <c r="S20" s="194">
        <f t="shared" si="13"/>
        <v>0</v>
      </c>
      <c r="T20" s="212">
        <f>'[2]1октября18(18-19)'!O38</f>
        <v>10</v>
      </c>
      <c r="U20" s="213">
        <f>'[2]1октября18(18-19)'!Q38</f>
        <v>0</v>
      </c>
      <c r="V20" s="191">
        <v>10</v>
      </c>
      <c r="W20" s="194">
        <f t="shared" si="14"/>
        <v>0</v>
      </c>
      <c r="X20" s="180">
        <f t="shared" si="15"/>
        <v>45</v>
      </c>
      <c r="Y20" s="180">
        <f t="shared" si="15"/>
        <v>0</v>
      </c>
      <c r="Z20" s="174">
        <f t="shared" si="15"/>
        <v>46</v>
      </c>
      <c r="AA20" s="194">
        <f t="shared" si="16"/>
        <v>1</v>
      </c>
      <c r="AB20" s="196">
        <f t="shared" ref="AB20:AB21" si="17">Z20-X20</f>
        <v>1</v>
      </c>
      <c r="AC20" s="182">
        <f t="shared" si="10"/>
        <v>1</v>
      </c>
    </row>
    <row r="21" spans="1:29" s="215" customFormat="1" ht="21.75" customHeight="1" thickBot="1">
      <c r="A21" s="197"/>
      <c r="B21" s="198" t="s">
        <v>31</v>
      </c>
      <c r="C21" s="199"/>
      <c r="D21" s="200">
        <f t="shared" ref="D21:AA21" si="18">D19+D20</f>
        <v>7</v>
      </c>
      <c r="E21" s="201">
        <f t="shared" si="18"/>
        <v>0</v>
      </c>
      <c r="F21" s="201">
        <f t="shared" si="18"/>
        <v>7</v>
      </c>
      <c r="G21" s="205">
        <f t="shared" si="18"/>
        <v>0</v>
      </c>
      <c r="H21" s="200">
        <f t="shared" si="18"/>
        <v>9</v>
      </c>
      <c r="I21" s="201">
        <f t="shared" si="18"/>
        <v>0</v>
      </c>
      <c r="J21" s="201">
        <f t="shared" si="18"/>
        <v>9</v>
      </c>
      <c r="K21" s="205">
        <f t="shared" si="18"/>
        <v>0</v>
      </c>
      <c r="L21" s="200">
        <f t="shared" si="18"/>
        <v>9</v>
      </c>
      <c r="M21" s="201">
        <f t="shared" si="18"/>
        <v>0</v>
      </c>
      <c r="N21" s="201">
        <f t="shared" si="18"/>
        <v>10</v>
      </c>
      <c r="O21" s="205">
        <f t="shared" si="18"/>
        <v>1</v>
      </c>
      <c r="P21" s="200">
        <f t="shared" si="18"/>
        <v>10</v>
      </c>
      <c r="Q21" s="201">
        <f t="shared" si="18"/>
        <v>0</v>
      </c>
      <c r="R21" s="201">
        <f t="shared" si="18"/>
        <v>10</v>
      </c>
      <c r="S21" s="205">
        <f t="shared" si="18"/>
        <v>0</v>
      </c>
      <c r="T21" s="200">
        <f t="shared" si="18"/>
        <v>10</v>
      </c>
      <c r="U21" s="201">
        <f t="shared" si="18"/>
        <v>0</v>
      </c>
      <c r="V21" s="201">
        <f t="shared" si="18"/>
        <v>10</v>
      </c>
      <c r="W21" s="205">
        <f t="shared" si="18"/>
        <v>0</v>
      </c>
      <c r="X21" s="201">
        <f t="shared" si="18"/>
        <v>45</v>
      </c>
      <c r="Y21" s="201">
        <f t="shared" si="18"/>
        <v>0</v>
      </c>
      <c r="Z21" s="201">
        <f t="shared" si="18"/>
        <v>46</v>
      </c>
      <c r="AA21" s="205">
        <f t="shared" si="18"/>
        <v>1</v>
      </c>
      <c r="AB21" s="206">
        <f t="shared" si="17"/>
        <v>1</v>
      </c>
      <c r="AC21" s="182">
        <f t="shared" si="10"/>
        <v>1</v>
      </c>
    </row>
    <row r="22" spans="1:29" ht="18" customHeight="1">
      <c r="A22" s="319" t="s">
        <v>41</v>
      </c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182">
        <f t="shared" si="10"/>
        <v>0</v>
      </c>
    </row>
    <row r="23" spans="1:29" ht="10.5" customHeight="1" thickBot="1">
      <c r="A23" s="154"/>
      <c r="B23" s="155"/>
      <c r="C23" s="156"/>
      <c r="D23" s="156"/>
      <c r="E23" s="156"/>
      <c r="F23" s="157"/>
      <c r="G23" s="158"/>
      <c r="H23" s="156"/>
      <c r="I23" s="156"/>
      <c r="J23" s="157"/>
      <c r="K23" s="158"/>
      <c r="L23" s="156"/>
      <c r="M23" s="156"/>
      <c r="N23" s="159"/>
      <c r="O23" s="160"/>
      <c r="P23" s="156"/>
      <c r="Q23" s="156"/>
      <c r="R23" s="159"/>
      <c r="S23" s="158"/>
      <c r="T23" s="156"/>
      <c r="U23" s="156"/>
      <c r="V23" s="159"/>
      <c r="W23" s="158"/>
      <c r="X23" s="156"/>
      <c r="Y23" s="156"/>
      <c r="Z23" s="159"/>
      <c r="AA23" s="160"/>
      <c r="AC23" s="182">
        <f t="shared" si="10"/>
        <v>0</v>
      </c>
    </row>
    <row r="24" spans="1:29">
      <c r="A24" s="309" t="s">
        <v>4</v>
      </c>
      <c r="B24" s="320" t="s">
        <v>5</v>
      </c>
      <c r="C24" s="313" t="s">
        <v>6</v>
      </c>
      <c r="D24" s="315" t="s">
        <v>7</v>
      </c>
      <c r="E24" s="316"/>
      <c r="F24" s="316"/>
      <c r="G24" s="317"/>
      <c r="H24" s="300" t="s">
        <v>8</v>
      </c>
      <c r="I24" s="301"/>
      <c r="J24" s="301"/>
      <c r="K24" s="305"/>
      <c r="L24" s="300" t="s">
        <v>9</v>
      </c>
      <c r="M24" s="301"/>
      <c r="N24" s="301"/>
      <c r="O24" s="305"/>
      <c r="P24" s="300" t="s">
        <v>10</v>
      </c>
      <c r="Q24" s="301"/>
      <c r="R24" s="301"/>
      <c r="S24" s="305"/>
      <c r="T24" s="300" t="s">
        <v>11</v>
      </c>
      <c r="U24" s="301"/>
      <c r="V24" s="301"/>
      <c r="W24" s="305"/>
      <c r="X24" s="316" t="s">
        <v>12</v>
      </c>
      <c r="Y24" s="316"/>
      <c r="Z24" s="316"/>
      <c r="AA24" s="318"/>
      <c r="AB24" s="161" t="s">
        <v>31</v>
      </c>
      <c r="AC24" s="182" t="e">
        <f t="shared" si="10"/>
        <v>#VALUE!</v>
      </c>
    </row>
    <row r="25" spans="1:29" ht="32.4" customHeight="1" thickBot="1">
      <c r="A25" s="310"/>
      <c r="B25" s="321"/>
      <c r="C25" s="314"/>
      <c r="D25" s="162" t="s">
        <v>13</v>
      </c>
      <c r="E25" s="162" t="s">
        <v>14</v>
      </c>
      <c r="F25" s="163" t="s">
        <v>15</v>
      </c>
      <c r="G25" s="164" t="s">
        <v>16</v>
      </c>
      <c r="H25" s="165" t="s">
        <v>13</v>
      </c>
      <c r="I25" s="166" t="s">
        <v>14</v>
      </c>
      <c r="J25" s="162" t="s">
        <v>15</v>
      </c>
      <c r="K25" s="164" t="s">
        <v>16</v>
      </c>
      <c r="L25" s="165" t="s">
        <v>13</v>
      </c>
      <c r="M25" s="166" t="s">
        <v>14</v>
      </c>
      <c r="N25" s="162" t="s">
        <v>15</v>
      </c>
      <c r="O25" s="167" t="s">
        <v>16</v>
      </c>
      <c r="P25" s="168" t="s">
        <v>13</v>
      </c>
      <c r="Q25" s="166" t="s">
        <v>14</v>
      </c>
      <c r="R25" s="162" t="s">
        <v>15</v>
      </c>
      <c r="S25" s="169" t="s">
        <v>16</v>
      </c>
      <c r="T25" s="165" t="s">
        <v>13</v>
      </c>
      <c r="U25" s="166" t="s">
        <v>14</v>
      </c>
      <c r="V25" s="162" t="s">
        <v>15</v>
      </c>
      <c r="W25" s="164" t="s">
        <v>16</v>
      </c>
      <c r="X25" s="165" t="s">
        <v>13</v>
      </c>
      <c r="Y25" s="166" t="s">
        <v>14</v>
      </c>
      <c r="Z25" s="162" t="s">
        <v>15</v>
      </c>
      <c r="AA25" s="164" t="s">
        <v>16</v>
      </c>
      <c r="AB25" s="170" t="s">
        <v>96</v>
      </c>
      <c r="AC25" s="182" t="e">
        <f t="shared" si="10"/>
        <v>#VALUE!</v>
      </c>
    </row>
    <row r="26" spans="1:29" ht="2.4" hidden="1" customHeight="1" thickBot="1">
      <c r="A26" s="183"/>
      <c r="B26" s="184"/>
      <c r="C26" s="166"/>
      <c r="D26" s="165"/>
      <c r="E26" s="166"/>
      <c r="F26" s="162"/>
      <c r="G26" s="164"/>
      <c r="H26" s="165"/>
      <c r="I26" s="166"/>
      <c r="J26" s="162"/>
      <c r="K26" s="164"/>
      <c r="L26" s="165"/>
      <c r="M26" s="166"/>
      <c r="N26" s="162"/>
      <c r="O26" s="209"/>
      <c r="P26" s="165"/>
      <c r="Q26" s="166"/>
      <c r="R26" s="162"/>
      <c r="S26" s="169"/>
      <c r="T26" s="165"/>
      <c r="U26" s="166"/>
      <c r="V26" s="162"/>
      <c r="W26" s="169"/>
      <c r="X26" s="180"/>
      <c r="Y26" s="180"/>
      <c r="Z26" s="174"/>
      <c r="AA26" s="169"/>
      <c r="AB26" s="181"/>
      <c r="AC26" s="182"/>
    </row>
    <row r="27" spans="1:29" ht="27.75" customHeight="1" thickBot="1">
      <c r="A27" s="216" t="s">
        <v>42</v>
      </c>
      <c r="B27" s="184" t="s">
        <v>102</v>
      </c>
      <c r="C27" s="166" t="s">
        <v>46</v>
      </c>
      <c r="D27" s="179">
        <f>'[2]1октября18(18-19)'!C182</f>
        <v>0</v>
      </c>
      <c r="E27" s="208">
        <f>'[2]1октября18(18-19)'!E182</f>
        <v>0</v>
      </c>
      <c r="F27" s="162">
        <v>0</v>
      </c>
      <c r="G27" s="164">
        <f t="shared" ref="G27:G29" si="19">F27-(D27+E27)</f>
        <v>0</v>
      </c>
      <c r="H27" s="179">
        <f>'[2]1октября18(18-19)'!F182</f>
        <v>0</v>
      </c>
      <c r="I27" s="208">
        <f>'[2]1октября18(18-19)'!H182</f>
        <v>0</v>
      </c>
      <c r="J27" s="162">
        <v>0</v>
      </c>
      <c r="K27" s="164">
        <f t="shared" ref="K27:K29" si="20">J27-(H27+I27)</f>
        <v>0</v>
      </c>
      <c r="L27" s="179">
        <f>'[2]1октября18(18-19)'!I182</f>
        <v>0</v>
      </c>
      <c r="M27" s="208">
        <f>'[2]1октября18(18-19)'!K182</f>
        <v>0</v>
      </c>
      <c r="N27" s="162">
        <v>0</v>
      </c>
      <c r="O27" s="209">
        <f t="shared" ref="O27:O29" si="21">N27-(L27+M27)</f>
        <v>0</v>
      </c>
      <c r="P27" s="179">
        <f>'[2]1октября18(18-19)'!L182</f>
        <v>10</v>
      </c>
      <c r="Q27" s="208">
        <f>'[2]1октября18(18-19)'!N182</f>
        <v>0</v>
      </c>
      <c r="R27" s="162">
        <v>10</v>
      </c>
      <c r="S27" s="169">
        <f t="shared" ref="S27:S29" si="22">R27-(P27+Q27)</f>
        <v>0</v>
      </c>
      <c r="T27" s="179">
        <f>'[2]1октября18(18-19)'!O182</f>
        <v>7</v>
      </c>
      <c r="U27" s="208">
        <f>'[2]1октября18(18-19)'!Q182</f>
        <v>0</v>
      </c>
      <c r="V27" s="162">
        <v>10</v>
      </c>
      <c r="W27" s="194">
        <f t="shared" ref="W27:W29" si="23">V27-(T27+U27)</f>
        <v>3</v>
      </c>
      <c r="X27" s="180">
        <f>D27+H27+L27+P27+T27</f>
        <v>17</v>
      </c>
      <c r="Y27" s="180">
        <f>E27+I27+M27+Q27+U27</f>
        <v>0</v>
      </c>
      <c r="Z27" s="174">
        <f>F27+J27+N27+R27+V27</f>
        <v>20</v>
      </c>
      <c r="AA27" s="169">
        <f t="shared" ref="AA27:AA29" si="24">Z27-(X27+Y27)</f>
        <v>3</v>
      </c>
      <c r="AB27" s="181">
        <f t="shared" ref="AB27:AB30" si="25">Z27-X27</f>
        <v>3</v>
      </c>
      <c r="AC27" s="182">
        <f t="shared" si="10"/>
        <v>3</v>
      </c>
    </row>
    <row r="28" spans="1:29" ht="38.25" hidden="1" customHeight="1" thickBot="1">
      <c r="A28" s="183"/>
      <c r="B28" s="184"/>
      <c r="C28" s="166"/>
      <c r="D28" s="165"/>
      <c r="E28" s="166"/>
      <c r="F28" s="162"/>
      <c r="G28" s="164"/>
      <c r="H28" s="165"/>
      <c r="I28" s="166"/>
      <c r="J28" s="162">
        <v>0</v>
      </c>
      <c r="K28" s="164"/>
      <c r="L28" s="165"/>
      <c r="M28" s="166"/>
      <c r="N28" s="162">
        <v>0</v>
      </c>
      <c r="O28" s="209"/>
      <c r="P28" s="165"/>
      <c r="Q28" s="166"/>
      <c r="R28" s="162"/>
      <c r="S28" s="169"/>
      <c r="T28" s="165"/>
      <c r="U28" s="166"/>
      <c r="V28" s="162"/>
      <c r="W28" s="194">
        <f t="shared" si="23"/>
        <v>0</v>
      </c>
      <c r="X28" s="180"/>
      <c r="Y28" s="180"/>
      <c r="Z28" s="174"/>
      <c r="AA28" s="169"/>
      <c r="AB28" s="181"/>
      <c r="AC28" s="182"/>
    </row>
    <row r="29" spans="1:29" ht="28.8" customHeight="1" thickBot="1">
      <c r="A29" s="210" t="s">
        <v>47</v>
      </c>
      <c r="B29" s="211" t="s">
        <v>48</v>
      </c>
      <c r="C29" s="188" t="s">
        <v>46</v>
      </c>
      <c r="D29" s="212">
        <f>'[2]1октября18(18-19)'!C110</f>
        <v>0</v>
      </c>
      <c r="E29" s="213">
        <f>'[2]1октября18(18-19)'!E110</f>
        <v>0</v>
      </c>
      <c r="F29" s="191">
        <v>0</v>
      </c>
      <c r="G29" s="190">
        <f t="shared" si="19"/>
        <v>0</v>
      </c>
      <c r="H29" s="212">
        <f>'[2]1октября18(18-19)'!F110</f>
        <v>0</v>
      </c>
      <c r="I29" s="213">
        <f>'[2]1октября18(18-19)'!H110</f>
        <v>0</v>
      </c>
      <c r="J29" s="162">
        <v>0</v>
      </c>
      <c r="K29" s="190">
        <f t="shared" si="20"/>
        <v>0</v>
      </c>
      <c r="L29" s="212">
        <f>'[2]1октября18(18-19)'!I110</f>
        <v>0</v>
      </c>
      <c r="M29" s="213">
        <f>'[2]1октября18(18-19)'!K110</f>
        <v>0</v>
      </c>
      <c r="N29" s="162">
        <v>0</v>
      </c>
      <c r="O29" s="214">
        <f t="shared" si="21"/>
        <v>0</v>
      </c>
      <c r="P29" s="212">
        <f>'[2]1октября18(18-19)'!L110</f>
        <v>0</v>
      </c>
      <c r="Q29" s="213">
        <f>'[2]1октября18(18-19)'!N110</f>
        <v>0</v>
      </c>
      <c r="R29" s="191">
        <v>0</v>
      </c>
      <c r="S29" s="194">
        <f t="shared" si="22"/>
        <v>0</v>
      </c>
      <c r="T29" s="212">
        <f>'[2]1октября18(18-19)'!O110</f>
        <v>8</v>
      </c>
      <c r="U29" s="213">
        <f>'[2]1октября18(18-19)'!Q110</f>
        <v>0</v>
      </c>
      <c r="V29" s="191">
        <v>8</v>
      </c>
      <c r="W29" s="194">
        <f t="shared" si="23"/>
        <v>0</v>
      </c>
      <c r="X29" s="180">
        <f>D29+H29+L29+P29+T29</f>
        <v>8</v>
      </c>
      <c r="Y29" s="180">
        <f>E29+I29+M29+Q29+U29</f>
        <v>0</v>
      </c>
      <c r="Z29" s="174">
        <f>F29+J29+N29+R29+V29</f>
        <v>8</v>
      </c>
      <c r="AA29" s="194">
        <f t="shared" si="24"/>
        <v>0</v>
      </c>
      <c r="AB29" s="196"/>
      <c r="AC29" s="182">
        <f t="shared" si="10"/>
        <v>0</v>
      </c>
    </row>
    <row r="30" spans="1:29" s="219" customFormat="1" ht="22.5" customHeight="1" thickBot="1">
      <c r="A30" s="197"/>
      <c r="B30" s="198" t="s">
        <v>31</v>
      </c>
      <c r="C30" s="199"/>
      <c r="D30" s="217">
        <f>SUM(D26:D29)</f>
        <v>0</v>
      </c>
      <c r="E30" s="218">
        <f t="shared" ref="E30:F30" si="26">SUM(E26:E29)</f>
        <v>0</v>
      </c>
      <c r="F30" s="218">
        <f t="shared" si="26"/>
        <v>0</v>
      </c>
      <c r="G30" s="205">
        <f>SUM(G26:G29)</f>
        <v>0</v>
      </c>
      <c r="H30" s="217">
        <f>SUM(H26:H29)</f>
        <v>0</v>
      </c>
      <c r="I30" s="218">
        <f t="shared" ref="I30:J30" si="27">SUM(I26:I29)</f>
        <v>0</v>
      </c>
      <c r="J30" s="218">
        <f t="shared" si="27"/>
        <v>0</v>
      </c>
      <c r="K30" s="205">
        <f>SUM(K26:K29)</f>
        <v>0</v>
      </c>
      <c r="L30" s="217">
        <f>SUM(L26:L29)</f>
        <v>0</v>
      </c>
      <c r="M30" s="218">
        <f t="shared" ref="M30:N30" si="28">SUM(M26:M29)</f>
        <v>0</v>
      </c>
      <c r="N30" s="218">
        <f t="shared" si="28"/>
        <v>0</v>
      </c>
      <c r="O30" s="205">
        <f>SUM(O26:O29)</f>
        <v>0</v>
      </c>
      <c r="P30" s="217">
        <f>SUM(P26:P29)</f>
        <v>10</v>
      </c>
      <c r="Q30" s="218">
        <f t="shared" ref="Q30:R30" si="29">SUM(Q26:Q29)</f>
        <v>0</v>
      </c>
      <c r="R30" s="218">
        <f t="shared" si="29"/>
        <v>10</v>
      </c>
      <c r="S30" s="205">
        <f>SUM(S26:S29)</f>
        <v>0</v>
      </c>
      <c r="T30" s="217">
        <f>SUM(T26:T29)</f>
        <v>15</v>
      </c>
      <c r="U30" s="218">
        <f t="shared" ref="U30:V30" si="30">SUM(U26:U29)</f>
        <v>0</v>
      </c>
      <c r="V30" s="218">
        <f t="shared" si="30"/>
        <v>18</v>
      </c>
      <c r="W30" s="205">
        <f>SUM(W26:W29)</f>
        <v>3</v>
      </c>
      <c r="X30" s="218">
        <f>SUM(X26:X29)</f>
        <v>25</v>
      </c>
      <c r="Y30" s="218">
        <f t="shared" ref="Y30:Z30" si="31">SUM(Y26:Y29)</f>
        <v>0</v>
      </c>
      <c r="Z30" s="218">
        <f t="shared" si="31"/>
        <v>28</v>
      </c>
      <c r="AA30" s="205">
        <f>SUM(AA26:AA29)</f>
        <v>3</v>
      </c>
      <c r="AB30" s="206">
        <f t="shared" si="25"/>
        <v>3</v>
      </c>
      <c r="AC30" s="182">
        <f t="shared" si="10"/>
        <v>3</v>
      </c>
    </row>
    <row r="31" spans="1:29" ht="18" customHeight="1">
      <c r="A31" s="299" t="s">
        <v>50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182">
        <f t="shared" si="10"/>
        <v>0</v>
      </c>
    </row>
    <row r="32" spans="1:29" ht="10.5" customHeight="1" thickBot="1">
      <c r="A32" s="154"/>
      <c r="B32" s="155"/>
      <c r="C32" s="156"/>
      <c r="D32" s="156"/>
      <c r="E32" s="156"/>
      <c r="F32" s="157"/>
      <c r="G32" s="158"/>
      <c r="H32" s="156"/>
      <c r="I32" s="156"/>
      <c r="J32" s="157"/>
      <c r="K32" s="158"/>
      <c r="L32" s="156"/>
      <c r="M32" s="156"/>
      <c r="N32" s="159"/>
      <c r="O32" s="160"/>
      <c r="P32" s="156"/>
      <c r="Q32" s="156"/>
      <c r="R32" s="159"/>
      <c r="S32" s="158"/>
      <c r="T32" s="156"/>
      <c r="U32" s="156"/>
      <c r="V32" s="159"/>
      <c r="W32" s="158"/>
      <c r="X32" s="156"/>
      <c r="Y32" s="156"/>
      <c r="Z32" s="159"/>
      <c r="AA32" s="160"/>
      <c r="AC32" s="182">
        <f t="shared" si="10"/>
        <v>0</v>
      </c>
    </row>
    <row r="33" spans="1:29">
      <c r="A33" s="309" t="s">
        <v>4</v>
      </c>
      <c r="B33" s="320" t="s">
        <v>5</v>
      </c>
      <c r="C33" s="313" t="s">
        <v>6</v>
      </c>
      <c r="D33" s="315" t="s">
        <v>7</v>
      </c>
      <c r="E33" s="316"/>
      <c r="F33" s="316"/>
      <c r="G33" s="317"/>
      <c r="H33" s="300" t="s">
        <v>8</v>
      </c>
      <c r="I33" s="301"/>
      <c r="J33" s="301"/>
      <c r="K33" s="305"/>
      <c r="L33" s="300" t="s">
        <v>9</v>
      </c>
      <c r="M33" s="301"/>
      <c r="N33" s="301"/>
      <c r="O33" s="305"/>
      <c r="P33" s="300" t="s">
        <v>10</v>
      </c>
      <c r="Q33" s="301"/>
      <c r="R33" s="301"/>
      <c r="S33" s="305"/>
      <c r="T33" s="300" t="s">
        <v>11</v>
      </c>
      <c r="U33" s="301"/>
      <c r="V33" s="301"/>
      <c r="W33" s="305"/>
      <c r="X33" s="316" t="s">
        <v>12</v>
      </c>
      <c r="Y33" s="316"/>
      <c r="Z33" s="316"/>
      <c r="AA33" s="318"/>
      <c r="AB33" s="161" t="s">
        <v>31</v>
      </c>
      <c r="AC33" s="182" t="e">
        <f t="shared" si="10"/>
        <v>#VALUE!</v>
      </c>
    </row>
    <row r="34" spans="1:29" ht="41.4" customHeight="1" thickBot="1">
      <c r="A34" s="310"/>
      <c r="B34" s="321"/>
      <c r="C34" s="314"/>
      <c r="D34" s="162" t="s">
        <v>13</v>
      </c>
      <c r="E34" s="162" t="s">
        <v>14</v>
      </c>
      <c r="F34" s="163" t="s">
        <v>15</v>
      </c>
      <c r="G34" s="164" t="s">
        <v>16</v>
      </c>
      <c r="H34" s="165" t="s">
        <v>13</v>
      </c>
      <c r="I34" s="166" t="s">
        <v>14</v>
      </c>
      <c r="J34" s="162" t="s">
        <v>15</v>
      </c>
      <c r="K34" s="164" t="s">
        <v>16</v>
      </c>
      <c r="L34" s="165" t="s">
        <v>13</v>
      </c>
      <c r="M34" s="166" t="s">
        <v>14</v>
      </c>
      <c r="N34" s="162" t="s">
        <v>15</v>
      </c>
      <c r="O34" s="167" t="s">
        <v>16</v>
      </c>
      <c r="P34" s="168" t="s">
        <v>13</v>
      </c>
      <c r="Q34" s="166" t="s">
        <v>14</v>
      </c>
      <c r="R34" s="162" t="s">
        <v>15</v>
      </c>
      <c r="S34" s="169" t="s">
        <v>16</v>
      </c>
      <c r="T34" s="165" t="s">
        <v>13</v>
      </c>
      <c r="U34" s="166" t="s">
        <v>14</v>
      </c>
      <c r="V34" s="162" t="s">
        <v>15</v>
      </c>
      <c r="W34" s="164" t="s">
        <v>16</v>
      </c>
      <c r="X34" s="165" t="s">
        <v>13</v>
      </c>
      <c r="Y34" s="166" t="s">
        <v>14</v>
      </c>
      <c r="Z34" s="162" t="s">
        <v>15</v>
      </c>
      <c r="AA34" s="164" t="s">
        <v>16</v>
      </c>
      <c r="AB34" s="170" t="s">
        <v>96</v>
      </c>
      <c r="AC34" s="182" t="e">
        <f t="shared" si="10"/>
        <v>#VALUE!</v>
      </c>
    </row>
    <row r="35" spans="1:29" ht="30" customHeight="1" thickBot="1">
      <c r="A35" s="183" t="s">
        <v>51</v>
      </c>
      <c r="B35" s="184" t="s">
        <v>52</v>
      </c>
      <c r="C35" s="166" t="s">
        <v>46</v>
      </c>
      <c r="D35" s="180">
        <f>'[2]1октября18(18-19)'!C118</f>
        <v>0</v>
      </c>
      <c r="E35" s="208">
        <f>'[2]1октября18(18-19)'!E118</f>
        <v>0</v>
      </c>
      <c r="F35" s="162">
        <v>0</v>
      </c>
      <c r="G35" s="164">
        <f t="shared" ref="G35:G39" si="32">F35-(D35+E35)</f>
        <v>0</v>
      </c>
      <c r="H35" s="180">
        <f>'[2]1октября18(18-19)'!F118</f>
        <v>0</v>
      </c>
      <c r="I35" s="208">
        <f>'[2]1октября18(18-19)'!H118</f>
        <v>0</v>
      </c>
      <c r="J35" s="162">
        <v>0</v>
      </c>
      <c r="K35" s="164">
        <f t="shared" ref="K35:K39" si="33">J35-(H35+I35)</f>
        <v>0</v>
      </c>
      <c r="L35" s="180">
        <f>'[2]1октября18(18-19)'!I118</f>
        <v>0</v>
      </c>
      <c r="M35" s="208">
        <f>'[2]1октября18(18-19)'!K118</f>
        <v>0</v>
      </c>
      <c r="N35" s="162">
        <v>0</v>
      </c>
      <c r="O35" s="209">
        <f t="shared" ref="O35:O39" si="34">N35-(L35+M35)</f>
        <v>0</v>
      </c>
      <c r="P35" s="180">
        <f>'[2]1октября18(18-19)'!L118</f>
        <v>4</v>
      </c>
      <c r="Q35" s="208">
        <f>'[2]1октября18(18-19)'!N118</f>
        <v>0</v>
      </c>
      <c r="R35" s="162">
        <v>5</v>
      </c>
      <c r="S35" s="169">
        <f t="shared" ref="S35:S39" si="35">R35-(P35+Q35)</f>
        <v>1</v>
      </c>
      <c r="T35" s="180">
        <f>'[2]1октября18(18-19)'!O118</f>
        <v>4</v>
      </c>
      <c r="U35" s="208">
        <f>'[2]1октября18(18-19)'!Q118</f>
        <v>0</v>
      </c>
      <c r="V35" s="162">
        <v>5</v>
      </c>
      <c r="W35" s="169">
        <f t="shared" ref="W35:W39" si="36">V35-(T35+U35)</f>
        <v>1</v>
      </c>
      <c r="X35" s="180">
        <f t="shared" ref="X35:Z39" si="37">D35+H35+L35+P35+T35</f>
        <v>8</v>
      </c>
      <c r="Y35" s="180">
        <f t="shared" si="37"/>
        <v>0</v>
      </c>
      <c r="Z35" s="174">
        <f t="shared" si="37"/>
        <v>10</v>
      </c>
      <c r="AA35" s="169">
        <f t="shared" ref="AA35:AA39" si="38">Z35-(X35+Y35)</f>
        <v>2</v>
      </c>
      <c r="AB35" s="181">
        <f t="shared" ref="AB35:AB40" si="39">Z35-X35</f>
        <v>2</v>
      </c>
      <c r="AC35" s="182">
        <f t="shared" si="10"/>
        <v>2</v>
      </c>
    </row>
    <row r="36" spans="1:29" ht="30" customHeight="1" thickBot="1">
      <c r="A36" s="183"/>
      <c r="B36" s="220" t="s">
        <v>103</v>
      </c>
      <c r="C36" s="166" t="s">
        <v>46</v>
      </c>
      <c r="D36" s="180">
        <f>'[2]1октября18(18-19)'!C166</f>
        <v>0</v>
      </c>
      <c r="E36" s="208">
        <f>'[2]1октября18(18-19)'!E166</f>
        <v>0</v>
      </c>
      <c r="F36" s="162">
        <v>0</v>
      </c>
      <c r="G36" s="164">
        <f t="shared" si="32"/>
        <v>0</v>
      </c>
      <c r="H36" s="180">
        <f>'[2]1октября18(18-19)'!F166</f>
        <v>0</v>
      </c>
      <c r="I36" s="208">
        <f>'[2]1октября18(18-19)'!H166</f>
        <v>0</v>
      </c>
      <c r="J36" s="162">
        <v>0</v>
      </c>
      <c r="K36" s="164">
        <f t="shared" si="33"/>
        <v>0</v>
      </c>
      <c r="L36" s="180">
        <f>'[2]1октября18(18-19)'!I166</f>
        <v>0</v>
      </c>
      <c r="M36" s="208">
        <f>'[2]1октября18(18-19)'!K166</f>
        <v>0</v>
      </c>
      <c r="N36" s="162">
        <v>0</v>
      </c>
      <c r="O36" s="209">
        <f t="shared" si="34"/>
        <v>0</v>
      </c>
      <c r="P36" s="180">
        <f>'[2]1октября18(18-19)'!L166</f>
        <v>7</v>
      </c>
      <c r="Q36" s="208">
        <f>'[2]1октября18(18-19)'!N166</f>
        <v>0</v>
      </c>
      <c r="R36" s="162">
        <v>8</v>
      </c>
      <c r="S36" s="169">
        <f t="shared" si="35"/>
        <v>1</v>
      </c>
      <c r="T36" s="180">
        <f>'[2]1октября18(18-19)'!O166</f>
        <v>0</v>
      </c>
      <c r="U36" s="208">
        <f>'[2]1октября18(18-19)'!Q166</f>
        <v>0</v>
      </c>
      <c r="V36" s="162">
        <v>0</v>
      </c>
      <c r="W36" s="169">
        <f t="shared" si="36"/>
        <v>0</v>
      </c>
      <c r="X36" s="180">
        <f t="shared" si="37"/>
        <v>7</v>
      </c>
      <c r="Y36" s="180">
        <f t="shared" si="37"/>
        <v>0</v>
      </c>
      <c r="Z36" s="174">
        <f t="shared" si="37"/>
        <v>8</v>
      </c>
      <c r="AA36" s="169">
        <f t="shared" si="38"/>
        <v>1</v>
      </c>
      <c r="AB36" s="181">
        <f t="shared" si="39"/>
        <v>1</v>
      </c>
      <c r="AC36" s="182">
        <f t="shared" si="10"/>
        <v>1</v>
      </c>
    </row>
    <row r="37" spans="1:29" ht="36" customHeight="1" thickBot="1">
      <c r="A37" s="183" t="s">
        <v>104</v>
      </c>
      <c r="B37" s="184" t="s">
        <v>105</v>
      </c>
      <c r="C37" s="166" t="s">
        <v>46</v>
      </c>
      <c r="D37" s="180">
        <f>'[2]1октября18(18-19)'!C158</f>
        <v>0</v>
      </c>
      <c r="E37" s="208">
        <f>'[2]1октября18(18-19)'!E158</f>
        <v>0</v>
      </c>
      <c r="F37" s="162">
        <v>0</v>
      </c>
      <c r="G37" s="164">
        <f t="shared" si="32"/>
        <v>0</v>
      </c>
      <c r="H37" s="180">
        <f>'[2]1октября18(18-19)'!F158</f>
        <v>0</v>
      </c>
      <c r="I37" s="208">
        <f>'[2]1октября18(18-19)'!H158</f>
        <v>0</v>
      </c>
      <c r="J37" s="162">
        <v>0</v>
      </c>
      <c r="K37" s="164">
        <f t="shared" si="33"/>
        <v>0</v>
      </c>
      <c r="L37" s="180">
        <f>'[2]1октября18(18-19)'!I158</f>
        <v>0</v>
      </c>
      <c r="M37" s="208">
        <f>'[2]1октября18(18-19)'!K158</f>
        <v>0</v>
      </c>
      <c r="N37" s="162">
        <v>0</v>
      </c>
      <c r="O37" s="209">
        <f t="shared" si="34"/>
        <v>0</v>
      </c>
      <c r="P37" s="180">
        <f>'[2]1октября18(18-19)'!L150</f>
        <v>0</v>
      </c>
      <c r="Q37" s="208">
        <f>'[2]1октября18(18-19)'!N150</f>
        <v>0</v>
      </c>
      <c r="R37" s="162">
        <v>0</v>
      </c>
      <c r="S37" s="169">
        <f t="shared" si="35"/>
        <v>0</v>
      </c>
      <c r="T37" s="180">
        <f>'[2]1октября18(18-19)'!O158</f>
        <v>0</v>
      </c>
      <c r="U37" s="208">
        <f>'[2]1октября18(18-19)'!Q158</f>
        <v>0</v>
      </c>
      <c r="V37" s="162">
        <v>0</v>
      </c>
      <c r="W37" s="169">
        <f t="shared" si="36"/>
        <v>0</v>
      </c>
      <c r="X37" s="180">
        <f t="shared" si="37"/>
        <v>0</v>
      </c>
      <c r="Y37" s="180">
        <f t="shared" si="37"/>
        <v>0</v>
      </c>
      <c r="Z37" s="174">
        <f t="shared" si="37"/>
        <v>0</v>
      </c>
      <c r="AA37" s="169">
        <f t="shared" si="38"/>
        <v>0</v>
      </c>
      <c r="AB37" s="181">
        <f t="shared" si="39"/>
        <v>0</v>
      </c>
      <c r="AC37" s="182">
        <f t="shared" si="10"/>
        <v>0</v>
      </c>
    </row>
    <row r="38" spans="1:29" s="221" customFormat="1" ht="71.400000000000006" customHeight="1" thickBot="1">
      <c r="A38" s="183" t="s">
        <v>106</v>
      </c>
      <c r="B38" s="184" t="s">
        <v>107</v>
      </c>
      <c r="C38" s="166" t="s">
        <v>19</v>
      </c>
      <c r="D38" s="180">
        <f>'[2]1октября18(18-19)'!C134</f>
        <v>0</v>
      </c>
      <c r="E38" s="208">
        <f>'[2]1октября18(18-19)'!E134</f>
        <v>1</v>
      </c>
      <c r="F38" s="162">
        <v>0</v>
      </c>
      <c r="G38" s="164">
        <f t="shared" si="32"/>
        <v>-1</v>
      </c>
      <c r="H38" s="180">
        <f>'[2]1октября18(18-19)'!F134</f>
        <v>0</v>
      </c>
      <c r="I38" s="208">
        <f>'[2]1октября18(18-19)'!H134</f>
        <v>0</v>
      </c>
      <c r="J38" s="162">
        <v>0</v>
      </c>
      <c r="K38" s="164">
        <f t="shared" si="33"/>
        <v>0</v>
      </c>
      <c r="L38" s="180">
        <f>'[2]1октября18(18-19)'!I134</f>
        <v>0</v>
      </c>
      <c r="M38" s="208">
        <f>'[2]1октября18(18-19)'!K134</f>
        <v>0</v>
      </c>
      <c r="N38" s="162">
        <v>0</v>
      </c>
      <c r="O38" s="209">
        <f t="shared" si="34"/>
        <v>0</v>
      </c>
      <c r="P38" s="180">
        <f>'[2]1октября18(18-19)'!L134</f>
        <v>0</v>
      </c>
      <c r="Q38" s="208">
        <f>'[2]1октября18(18-19)'!N134</f>
        <v>0</v>
      </c>
      <c r="R38" s="162">
        <f>'[2]вакансии15-16'!J40</f>
        <v>0</v>
      </c>
      <c r="S38" s="169">
        <f t="shared" si="35"/>
        <v>0</v>
      </c>
      <c r="T38" s="180">
        <f>'[2]1октября18(18-19)'!O134</f>
        <v>0</v>
      </c>
      <c r="U38" s="208">
        <f>'[2]1октября18(18-19)'!Q134</f>
        <v>0</v>
      </c>
      <c r="V38" s="162"/>
      <c r="W38" s="169">
        <f t="shared" si="36"/>
        <v>0</v>
      </c>
      <c r="X38" s="180">
        <f t="shared" si="37"/>
        <v>0</v>
      </c>
      <c r="Y38" s="180">
        <f t="shared" si="37"/>
        <v>1</v>
      </c>
      <c r="Z38" s="174">
        <f t="shared" si="37"/>
        <v>0</v>
      </c>
      <c r="AA38" s="169">
        <f t="shared" si="38"/>
        <v>-1</v>
      </c>
      <c r="AB38" s="181">
        <f t="shared" si="39"/>
        <v>0</v>
      </c>
      <c r="AC38" s="182">
        <f t="shared" si="10"/>
        <v>-1</v>
      </c>
    </row>
    <row r="39" spans="1:29" ht="72" customHeight="1" thickBot="1">
      <c r="A39" s="210" t="s">
        <v>106</v>
      </c>
      <c r="B39" s="211" t="s">
        <v>108</v>
      </c>
      <c r="C39" s="173" t="s">
        <v>98</v>
      </c>
      <c r="D39" s="212">
        <f>'[2]1октября18(18-19)'!C142</f>
        <v>14</v>
      </c>
      <c r="E39" s="213">
        <f>'[2]1октября18(18-19)'!E142</f>
        <v>0</v>
      </c>
      <c r="F39" s="191">
        <v>14</v>
      </c>
      <c r="G39" s="190">
        <f t="shared" si="32"/>
        <v>0</v>
      </c>
      <c r="H39" s="212">
        <f>'[2]1октября18(18-19)'!F142</f>
        <v>15</v>
      </c>
      <c r="I39" s="213">
        <f>'[2]1октября18(18-19)'!H142</f>
        <v>1</v>
      </c>
      <c r="J39" s="191">
        <v>15</v>
      </c>
      <c r="K39" s="190">
        <f t="shared" si="33"/>
        <v>-1</v>
      </c>
      <c r="L39" s="212">
        <f>'[2]1октября18(18-19)'!I142</f>
        <v>11</v>
      </c>
      <c r="M39" s="213">
        <f>'[2]1октября18(18-19)'!K142</f>
        <v>0</v>
      </c>
      <c r="N39" s="191">
        <v>15</v>
      </c>
      <c r="O39" s="214">
        <f t="shared" si="34"/>
        <v>4</v>
      </c>
      <c r="P39" s="212">
        <f>'[2]1октября18(18-19)'!L142</f>
        <v>12</v>
      </c>
      <c r="Q39" s="213">
        <f>'[2]1октября18(18-19)'!N142</f>
        <v>0</v>
      </c>
      <c r="R39" s="191">
        <v>13</v>
      </c>
      <c r="S39" s="194">
        <f t="shared" si="35"/>
        <v>1</v>
      </c>
      <c r="T39" s="212">
        <f>'[2]1октября18(18-19)'!O142</f>
        <v>0</v>
      </c>
      <c r="U39" s="213">
        <f>'[2]1октября18(18-19)'!Q142</f>
        <v>0</v>
      </c>
      <c r="V39" s="191"/>
      <c r="W39" s="194">
        <f t="shared" si="36"/>
        <v>0</v>
      </c>
      <c r="X39" s="180">
        <f t="shared" si="37"/>
        <v>52</v>
      </c>
      <c r="Y39" s="180">
        <f t="shared" si="37"/>
        <v>1</v>
      </c>
      <c r="Z39" s="174">
        <f t="shared" si="37"/>
        <v>57</v>
      </c>
      <c r="AA39" s="194">
        <f t="shared" si="38"/>
        <v>4</v>
      </c>
      <c r="AB39" s="196">
        <f t="shared" si="39"/>
        <v>5</v>
      </c>
      <c r="AC39" s="182">
        <f t="shared" si="10"/>
        <v>4</v>
      </c>
    </row>
    <row r="40" spans="1:29" s="215" customFormat="1" ht="25.5" customHeight="1" thickBot="1">
      <c r="A40" s="197"/>
      <c r="B40" s="198" t="s">
        <v>31</v>
      </c>
      <c r="C40" s="199"/>
      <c r="D40" s="217">
        <f t="shared" ref="D40:AA40" si="40">SUM(D35:D39)</f>
        <v>14</v>
      </c>
      <c r="E40" s="218">
        <f t="shared" si="40"/>
        <v>1</v>
      </c>
      <c r="F40" s="218">
        <f t="shared" si="40"/>
        <v>14</v>
      </c>
      <c r="G40" s="205">
        <f t="shared" si="40"/>
        <v>-1</v>
      </c>
      <c r="H40" s="217">
        <f t="shared" si="40"/>
        <v>15</v>
      </c>
      <c r="I40" s="218">
        <f t="shared" si="40"/>
        <v>1</v>
      </c>
      <c r="J40" s="218">
        <f t="shared" si="40"/>
        <v>15</v>
      </c>
      <c r="K40" s="205">
        <f t="shared" si="40"/>
        <v>-1</v>
      </c>
      <c r="L40" s="217">
        <f t="shared" si="40"/>
        <v>11</v>
      </c>
      <c r="M40" s="218">
        <f t="shared" si="40"/>
        <v>0</v>
      </c>
      <c r="N40" s="218">
        <f t="shared" si="40"/>
        <v>15</v>
      </c>
      <c r="O40" s="205">
        <f t="shared" si="40"/>
        <v>4</v>
      </c>
      <c r="P40" s="217">
        <f t="shared" si="40"/>
        <v>23</v>
      </c>
      <c r="Q40" s="218">
        <f t="shared" si="40"/>
        <v>0</v>
      </c>
      <c r="R40" s="218">
        <f t="shared" si="40"/>
        <v>26</v>
      </c>
      <c r="S40" s="205">
        <f t="shared" si="40"/>
        <v>3</v>
      </c>
      <c r="T40" s="217">
        <f t="shared" si="40"/>
        <v>4</v>
      </c>
      <c r="U40" s="218">
        <f t="shared" si="40"/>
        <v>0</v>
      </c>
      <c r="V40" s="218">
        <f t="shared" si="40"/>
        <v>5</v>
      </c>
      <c r="W40" s="205">
        <f t="shared" si="40"/>
        <v>1</v>
      </c>
      <c r="X40" s="218">
        <f t="shared" si="40"/>
        <v>67</v>
      </c>
      <c r="Y40" s="218">
        <f t="shared" si="40"/>
        <v>2</v>
      </c>
      <c r="Z40" s="218">
        <f t="shared" si="40"/>
        <v>75</v>
      </c>
      <c r="AA40" s="205">
        <f t="shared" si="40"/>
        <v>6</v>
      </c>
      <c r="AB40" s="206">
        <f t="shared" si="39"/>
        <v>8</v>
      </c>
      <c r="AC40" s="182">
        <f t="shared" si="10"/>
        <v>6</v>
      </c>
    </row>
    <row r="41" spans="1:29" ht="18" customHeight="1">
      <c r="A41" s="299" t="s">
        <v>55</v>
      </c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299"/>
      <c r="AC41" s="182">
        <f t="shared" si="10"/>
        <v>0</v>
      </c>
    </row>
    <row r="42" spans="1:29" ht="10.5" customHeight="1" thickBot="1">
      <c r="A42" s="154"/>
      <c r="B42" s="155"/>
      <c r="C42" s="156"/>
      <c r="D42" s="156"/>
      <c r="E42" s="156"/>
      <c r="F42" s="157"/>
      <c r="G42" s="158"/>
      <c r="H42" s="156"/>
      <c r="I42" s="156"/>
      <c r="J42" s="157"/>
      <c r="K42" s="158"/>
      <c r="L42" s="156"/>
      <c r="M42" s="156"/>
      <c r="N42" s="159"/>
      <c r="O42" s="160"/>
      <c r="P42" s="156"/>
      <c r="Q42" s="156"/>
      <c r="R42" s="159"/>
      <c r="S42" s="158"/>
      <c r="T42" s="156"/>
      <c r="U42" s="156"/>
      <c r="V42" s="159"/>
      <c r="W42" s="158"/>
      <c r="X42" s="156"/>
      <c r="Y42" s="156"/>
      <c r="Z42" s="159"/>
      <c r="AA42" s="160"/>
      <c r="AC42" s="182">
        <f t="shared" si="10"/>
        <v>0</v>
      </c>
    </row>
    <row r="43" spans="1:29">
      <c r="A43" s="309" t="s">
        <v>4</v>
      </c>
      <c r="B43" s="320" t="s">
        <v>5</v>
      </c>
      <c r="C43" s="313" t="s">
        <v>6</v>
      </c>
      <c r="D43" s="315" t="s">
        <v>7</v>
      </c>
      <c r="E43" s="316"/>
      <c r="F43" s="316"/>
      <c r="G43" s="317"/>
      <c r="H43" s="300" t="s">
        <v>8</v>
      </c>
      <c r="I43" s="301"/>
      <c r="J43" s="301"/>
      <c r="K43" s="305"/>
      <c r="L43" s="300" t="s">
        <v>9</v>
      </c>
      <c r="M43" s="301"/>
      <c r="N43" s="301"/>
      <c r="O43" s="305"/>
      <c r="P43" s="300" t="s">
        <v>10</v>
      </c>
      <c r="Q43" s="301"/>
      <c r="R43" s="301"/>
      <c r="S43" s="305"/>
      <c r="T43" s="300" t="s">
        <v>11</v>
      </c>
      <c r="U43" s="301"/>
      <c r="V43" s="301"/>
      <c r="W43" s="305"/>
      <c r="X43" s="316" t="s">
        <v>12</v>
      </c>
      <c r="Y43" s="316"/>
      <c r="Z43" s="316"/>
      <c r="AA43" s="318"/>
      <c r="AB43" s="161" t="s">
        <v>31</v>
      </c>
      <c r="AC43" s="182" t="e">
        <f t="shared" si="10"/>
        <v>#VALUE!</v>
      </c>
    </row>
    <row r="44" spans="1:29" ht="42.6" customHeight="1" thickBot="1">
      <c r="A44" s="310"/>
      <c r="B44" s="321"/>
      <c r="C44" s="314"/>
      <c r="D44" s="191" t="s">
        <v>13</v>
      </c>
      <c r="E44" s="162" t="s">
        <v>14</v>
      </c>
      <c r="F44" s="163" t="s">
        <v>15</v>
      </c>
      <c r="G44" s="164" t="s">
        <v>16</v>
      </c>
      <c r="H44" s="168" t="s">
        <v>13</v>
      </c>
      <c r="I44" s="166" t="s">
        <v>14</v>
      </c>
      <c r="J44" s="162" t="s">
        <v>15</v>
      </c>
      <c r="K44" s="164" t="s">
        <v>16</v>
      </c>
      <c r="L44" s="195" t="s">
        <v>13</v>
      </c>
      <c r="M44" s="166" t="s">
        <v>14</v>
      </c>
      <c r="N44" s="162" t="s">
        <v>15</v>
      </c>
      <c r="O44" s="167" t="s">
        <v>16</v>
      </c>
      <c r="P44" s="168" t="s">
        <v>13</v>
      </c>
      <c r="Q44" s="166" t="s">
        <v>14</v>
      </c>
      <c r="R44" s="162" t="s">
        <v>15</v>
      </c>
      <c r="S44" s="169" t="s">
        <v>16</v>
      </c>
      <c r="T44" s="195" t="s">
        <v>13</v>
      </c>
      <c r="U44" s="166" t="s">
        <v>14</v>
      </c>
      <c r="V44" s="162" t="s">
        <v>15</v>
      </c>
      <c r="W44" s="164" t="s">
        <v>16</v>
      </c>
      <c r="X44" s="165" t="s">
        <v>13</v>
      </c>
      <c r="Y44" s="166" t="s">
        <v>14</v>
      </c>
      <c r="Z44" s="162" t="s">
        <v>15</v>
      </c>
      <c r="AA44" s="164" t="s">
        <v>16</v>
      </c>
      <c r="AB44" s="170" t="s">
        <v>96</v>
      </c>
      <c r="AC44" s="182" t="e">
        <f t="shared" si="10"/>
        <v>#VALUE!</v>
      </c>
    </row>
    <row r="45" spans="1:29" ht="29.25" customHeight="1" thickBot="1">
      <c r="A45" s="183" t="s">
        <v>109</v>
      </c>
      <c r="B45" s="184" t="s">
        <v>110</v>
      </c>
      <c r="C45" s="166" t="s">
        <v>46</v>
      </c>
      <c r="D45" s="222">
        <f>'[2]1октября18(18-19)'!C86</f>
        <v>0</v>
      </c>
      <c r="E45" s="180">
        <f>'[2]1октября18(18-19)'!E86</f>
        <v>1</v>
      </c>
      <c r="F45" s="162">
        <v>0</v>
      </c>
      <c r="G45" s="164">
        <f t="shared" ref="G45:G46" si="41">F45-(D45+E45)</f>
        <v>-1</v>
      </c>
      <c r="H45" s="179">
        <f>'[2]1октября18(18-19)'!F86</f>
        <v>0</v>
      </c>
      <c r="I45" s="180">
        <f>'[2]1октября18(18-19)'!H86</f>
        <v>0</v>
      </c>
      <c r="J45" s="162">
        <v>0</v>
      </c>
      <c r="K45" s="164">
        <f t="shared" ref="K45:K46" si="42">J45-(H45+I45)</f>
        <v>0</v>
      </c>
      <c r="L45" s="179">
        <f>'[2]1октября18(18-19)'!I86</f>
        <v>0</v>
      </c>
      <c r="M45" s="180">
        <f>'[2]1октября18(18-19)'!K86</f>
        <v>0</v>
      </c>
      <c r="N45" s="162">
        <v>0</v>
      </c>
      <c r="O45" s="209">
        <f t="shared" ref="O45:O46" si="43">N45-(L45+M45)</f>
        <v>0</v>
      </c>
      <c r="P45" s="179">
        <f>'[2]1октября18(18-19)'!L86</f>
        <v>0</v>
      </c>
      <c r="Q45" s="180">
        <f>'[2]1октября18(18-19)'!N86</f>
        <v>0</v>
      </c>
      <c r="R45" s="162">
        <v>0</v>
      </c>
      <c r="S45" s="169">
        <f t="shared" ref="S45:S46" si="44">R45-(P45+Q45)</f>
        <v>0</v>
      </c>
      <c r="T45" s="179">
        <f>'[2]1октября18(18-19)'!O86</f>
        <v>0</v>
      </c>
      <c r="U45" s="180">
        <f>'[2]1октября18(18-19)'!Q86</f>
        <v>0</v>
      </c>
      <c r="V45" s="162">
        <v>0</v>
      </c>
      <c r="W45" s="169">
        <f t="shared" ref="W45:W46" si="45">V45-(T45+U45)</f>
        <v>0</v>
      </c>
      <c r="X45" s="180">
        <f t="shared" ref="X45:Z46" si="46">D45+H45+L45+P45+T45</f>
        <v>0</v>
      </c>
      <c r="Y45" s="180">
        <f t="shared" si="46"/>
        <v>1</v>
      </c>
      <c r="Z45" s="174">
        <f t="shared" si="46"/>
        <v>0</v>
      </c>
      <c r="AA45" s="169">
        <f t="shared" ref="AA45:AA46" si="47">Z45-(X45+Y45)</f>
        <v>-1</v>
      </c>
      <c r="AB45" s="181">
        <f>Z45-X45</f>
        <v>0</v>
      </c>
      <c r="AC45" s="182">
        <f t="shared" si="10"/>
        <v>-1</v>
      </c>
    </row>
    <row r="46" spans="1:29" ht="34.5" customHeight="1" thickBot="1">
      <c r="A46" s="210" t="s">
        <v>56</v>
      </c>
      <c r="B46" s="211" t="s">
        <v>57</v>
      </c>
      <c r="C46" s="188" t="s">
        <v>46</v>
      </c>
      <c r="D46" s="223">
        <f>'[2]1октября18(18-19)'!C94</f>
        <v>13</v>
      </c>
      <c r="E46" s="212">
        <f>'[2]1октября18(18-19)'!E94</f>
        <v>1</v>
      </c>
      <c r="F46" s="191">
        <v>13</v>
      </c>
      <c r="G46" s="190">
        <f t="shared" si="41"/>
        <v>-1</v>
      </c>
      <c r="H46" s="224">
        <f>'[2]1октября18(18-19)'!F94</f>
        <v>14</v>
      </c>
      <c r="I46" s="212">
        <f>'[2]1октября18(18-19)'!H94</f>
        <v>0</v>
      </c>
      <c r="J46" s="191">
        <v>14</v>
      </c>
      <c r="K46" s="190">
        <f t="shared" si="42"/>
        <v>0</v>
      </c>
      <c r="L46" s="225">
        <f>'[2]1октября18(18-19)'!I94</f>
        <v>14</v>
      </c>
      <c r="M46" s="212">
        <f>'[2]1октября18(18-19)'!K94</f>
        <v>0</v>
      </c>
      <c r="N46" s="191">
        <v>15</v>
      </c>
      <c r="O46" s="214">
        <f t="shared" si="43"/>
        <v>1</v>
      </c>
      <c r="P46" s="225">
        <f>'[2]1октября18(18-19)'!L94</f>
        <v>15</v>
      </c>
      <c r="Q46" s="212">
        <f>'[2]1октября18(18-19)'!N94</f>
        <v>0</v>
      </c>
      <c r="R46" s="191">
        <v>15</v>
      </c>
      <c r="S46" s="194">
        <f t="shared" si="44"/>
        <v>0</v>
      </c>
      <c r="T46" s="225">
        <f>'[2]1октября18(18-19)'!O94</f>
        <v>13</v>
      </c>
      <c r="U46" s="212">
        <f>'[2]1октября18(18-19)'!Q94</f>
        <v>0</v>
      </c>
      <c r="V46" s="191">
        <v>15</v>
      </c>
      <c r="W46" s="194">
        <f t="shared" si="45"/>
        <v>2</v>
      </c>
      <c r="X46" s="180">
        <f t="shared" si="46"/>
        <v>69</v>
      </c>
      <c r="Y46" s="180">
        <f t="shared" si="46"/>
        <v>1</v>
      </c>
      <c r="Z46" s="174">
        <f t="shared" si="46"/>
        <v>72</v>
      </c>
      <c r="AA46" s="194">
        <f t="shared" si="47"/>
        <v>2</v>
      </c>
      <c r="AB46" s="196">
        <f t="shared" ref="AB46:AB47" si="48">Z46-X46</f>
        <v>3</v>
      </c>
      <c r="AC46" s="182">
        <f t="shared" si="10"/>
        <v>2</v>
      </c>
    </row>
    <row r="47" spans="1:29" s="215" customFormat="1" ht="26.25" customHeight="1" thickBot="1">
      <c r="A47" s="197"/>
      <c r="B47" s="198" t="s">
        <v>31</v>
      </c>
      <c r="C47" s="199"/>
      <c r="D47" s="226">
        <f>SUM(D45:D46)</f>
        <v>13</v>
      </c>
      <c r="E47" s="217">
        <f t="shared" ref="E47:F47" si="49">SUM(E45:E46)</f>
        <v>2</v>
      </c>
      <c r="F47" s="217">
        <f t="shared" si="49"/>
        <v>13</v>
      </c>
      <c r="G47" s="205">
        <f>G45+G46</f>
        <v>-2</v>
      </c>
      <c r="H47" s="227">
        <f>SUM(H45:H46)</f>
        <v>14</v>
      </c>
      <c r="I47" s="217">
        <f t="shared" ref="I47" si="50">SUM(I45:I46)</f>
        <v>0</v>
      </c>
      <c r="J47" s="228"/>
      <c r="K47" s="205">
        <f>K45+K46</f>
        <v>0</v>
      </c>
      <c r="L47" s="227">
        <f>SUM(L45:L46)</f>
        <v>14</v>
      </c>
      <c r="M47" s="217">
        <f t="shared" ref="M47:N47" si="51">SUM(M45:M46)</f>
        <v>0</v>
      </c>
      <c r="N47" s="218">
        <f t="shared" si="51"/>
        <v>15</v>
      </c>
      <c r="O47" s="205">
        <f>O45+O46</f>
        <v>1</v>
      </c>
      <c r="P47" s="227">
        <f>SUM(P45:P46)</f>
        <v>15</v>
      </c>
      <c r="Q47" s="217">
        <f t="shared" ref="Q47:R47" si="52">SUM(Q45:Q46)</f>
        <v>0</v>
      </c>
      <c r="R47" s="218">
        <f t="shared" si="52"/>
        <v>15</v>
      </c>
      <c r="S47" s="205">
        <f>S45+S46</f>
        <v>0</v>
      </c>
      <c r="T47" s="227">
        <f>SUM(T45:T46)</f>
        <v>13</v>
      </c>
      <c r="U47" s="217">
        <f t="shared" ref="U47:V47" si="53">SUM(U45:U46)</f>
        <v>0</v>
      </c>
      <c r="V47" s="218">
        <f t="shared" si="53"/>
        <v>15</v>
      </c>
      <c r="W47" s="205">
        <f>W45+W46</f>
        <v>2</v>
      </c>
      <c r="X47" s="218">
        <f>SUM(X45:X46)</f>
        <v>69</v>
      </c>
      <c r="Y47" s="218">
        <f t="shared" ref="Y47:Z47" si="54">SUM(Y45:Y46)</f>
        <v>2</v>
      </c>
      <c r="Z47" s="218">
        <f t="shared" si="54"/>
        <v>72</v>
      </c>
      <c r="AA47" s="205">
        <f>AA45+AA46</f>
        <v>1</v>
      </c>
      <c r="AB47" s="206">
        <f t="shared" si="48"/>
        <v>3</v>
      </c>
      <c r="AC47" s="182">
        <f t="shared" si="10"/>
        <v>1</v>
      </c>
    </row>
    <row r="48" spans="1:29" ht="18" customHeight="1">
      <c r="A48" s="299" t="s">
        <v>64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182">
        <f t="shared" si="10"/>
        <v>0</v>
      </c>
    </row>
    <row r="49" spans="1:29" ht="10.5" customHeight="1" thickBot="1">
      <c r="A49" s="154"/>
      <c r="B49" s="155"/>
      <c r="C49" s="156"/>
      <c r="D49" s="156"/>
      <c r="E49" s="156"/>
      <c r="F49" s="157"/>
      <c r="G49" s="158"/>
      <c r="H49" s="156"/>
      <c r="I49" s="156"/>
      <c r="J49" s="157"/>
      <c r="K49" s="158"/>
      <c r="L49" s="156"/>
      <c r="M49" s="156"/>
      <c r="N49" s="159"/>
      <c r="O49" s="160"/>
      <c r="P49" s="156"/>
      <c r="Q49" s="156"/>
      <c r="R49" s="159"/>
      <c r="S49" s="158"/>
      <c r="T49" s="156"/>
      <c r="U49" s="156"/>
      <c r="V49" s="159"/>
      <c r="W49" s="158"/>
      <c r="X49" s="156"/>
      <c r="Y49" s="156"/>
      <c r="Z49" s="159"/>
      <c r="AA49" s="160"/>
      <c r="AC49" s="182">
        <f t="shared" si="10"/>
        <v>0</v>
      </c>
    </row>
    <row r="50" spans="1:29">
      <c r="A50" s="309" t="s">
        <v>4</v>
      </c>
      <c r="B50" s="320" t="s">
        <v>5</v>
      </c>
      <c r="C50" s="313" t="s">
        <v>6</v>
      </c>
      <c r="D50" s="315" t="s">
        <v>7</v>
      </c>
      <c r="E50" s="316"/>
      <c r="F50" s="316"/>
      <c r="G50" s="317"/>
      <c r="H50" s="300" t="s">
        <v>8</v>
      </c>
      <c r="I50" s="301"/>
      <c r="J50" s="301"/>
      <c r="K50" s="305"/>
      <c r="L50" s="300" t="s">
        <v>9</v>
      </c>
      <c r="M50" s="301"/>
      <c r="N50" s="301"/>
      <c r="O50" s="305"/>
      <c r="P50" s="300" t="s">
        <v>10</v>
      </c>
      <c r="Q50" s="301"/>
      <c r="R50" s="301"/>
      <c r="S50" s="305"/>
      <c r="T50" s="300" t="s">
        <v>11</v>
      </c>
      <c r="U50" s="301"/>
      <c r="V50" s="301"/>
      <c r="W50" s="305"/>
      <c r="X50" s="316" t="s">
        <v>12</v>
      </c>
      <c r="Y50" s="316"/>
      <c r="Z50" s="316"/>
      <c r="AA50" s="318"/>
      <c r="AB50" s="161" t="s">
        <v>31</v>
      </c>
      <c r="AC50" s="182" t="e">
        <f t="shared" si="10"/>
        <v>#VALUE!</v>
      </c>
    </row>
    <row r="51" spans="1:29" ht="39.6" customHeight="1" thickBot="1">
      <c r="A51" s="310"/>
      <c r="B51" s="321"/>
      <c r="C51" s="314"/>
      <c r="D51" s="162" t="s">
        <v>13</v>
      </c>
      <c r="E51" s="162" t="s">
        <v>14</v>
      </c>
      <c r="F51" s="163" t="s">
        <v>15</v>
      </c>
      <c r="G51" s="164" t="s">
        <v>16</v>
      </c>
      <c r="H51" s="165" t="s">
        <v>13</v>
      </c>
      <c r="I51" s="166" t="s">
        <v>14</v>
      </c>
      <c r="J51" s="162" t="s">
        <v>15</v>
      </c>
      <c r="K51" s="164" t="s">
        <v>16</v>
      </c>
      <c r="L51" s="165" t="s">
        <v>13</v>
      </c>
      <c r="M51" s="166" t="s">
        <v>14</v>
      </c>
      <c r="N51" s="162" t="s">
        <v>15</v>
      </c>
      <c r="O51" s="167" t="s">
        <v>16</v>
      </c>
      <c r="P51" s="168" t="s">
        <v>13</v>
      </c>
      <c r="Q51" s="166" t="s">
        <v>14</v>
      </c>
      <c r="R51" s="162" t="s">
        <v>15</v>
      </c>
      <c r="S51" s="169" t="s">
        <v>16</v>
      </c>
      <c r="T51" s="165" t="s">
        <v>13</v>
      </c>
      <c r="U51" s="166" t="s">
        <v>14</v>
      </c>
      <c r="V51" s="162" t="s">
        <v>15</v>
      </c>
      <c r="W51" s="164" t="s">
        <v>16</v>
      </c>
      <c r="X51" s="165" t="s">
        <v>13</v>
      </c>
      <c r="Y51" s="166" t="s">
        <v>14</v>
      </c>
      <c r="Z51" s="162" t="s">
        <v>15</v>
      </c>
      <c r="AA51" s="164" t="s">
        <v>16</v>
      </c>
      <c r="AB51" s="170" t="s">
        <v>96</v>
      </c>
      <c r="AC51" s="182" t="e">
        <f t="shared" si="10"/>
        <v>#VALUE!</v>
      </c>
    </row>
    <row r="52" spans="1:29" ht="34.5" customHeight="1" thickBot="1">
      <c r="A52" s="183" t="s">
        <v>65</v>
      </c>
      <c r="B52" s="184" t="s">
        <v>66</v>
      </c>
      <c r="C52" s="166" t="s">
        <v>46</v>
      </c>
      <c r="D52" s="180">
        <f>'[2]1октября18(18-19)'!C310</f>
        <v>9</v>
      </c>
      <c r="E52" s="208">
        <f>'[2]1октября18(18-19)'!E310</f>
        <v>0</v>
      </c>
      <c r="F52" s="162">
        <v>9</v>
      </c>
      <c r="G52" s="164">
        <f t="shared" ref="G52:G59" si="55">F52-(D52+E52)</f>
        <v>0</v>
      </c>
      <c r="H52" s="180">
        <f>'[2]1октября18(18-19)'!F310</f>
        <v>11</v>
      </c>
      <c r="I52" s="208">
        <f>'[2]1октября18(18-19)'!H310</f>
        <v>0</v>
      </c>
      <c r="J52" s="162">
        <v>10</v>
      </c>
      <c r="K52" s="164">
        <f t="shared" ref="K52:K59" si="56">J52-(H52+I52)</f>
        <v>-1</v>
      </c>
      <c r="L52" s="180">
        <f>'[2]1октября18(18-19)'!I310</f>
        <v>10</v>
      </c>
      <c r="M52" s="208">
        <f>'[2]1октября18(18-19)'!K310</f>
        <v>0</v>
      </c>
      <c r="N52" s="162">
        <v>10</v>
      </c>
      <c r="O52" s="209">
        <f t="shared" ref="O52:O59" si="57">N52-(L52+M52)</f>
        <v>0</v>
      </c>
      <c r="P52" s="180">
        <f>'[2]1октября18(18-19)'!L310</f>
        <v>11</v>
      </c>
      <c r="Q52" s="208">
        <f>'[2]1октября18(18-19)'!N310</f>
        <v>0</v>
      </c>
      <c r="R52" s="162">
        <v>10</v>
      </c>
      <c r="S52" s="169">
        <f t="shared" ref="S52:S59" si="58">R52-(P52+Q52)</f>
        <v>-1</v>
      </c>
      <c r="T52" s="180">
        <f>'[2]1октября18(18-19)'!O310</f>
        <v>11</v>
      </c>
      <c r="U52" s="208">
        <f>'[2]1октября18(18-19)'!Q310</f>
        <v>0</v>
      </c>
      <c r="V52" s="162">
        <v>12</v>
      </c>
      <c r="W52" s="169">
        <f t="shared" ref="W52:W59" si="59">V52-(T52+U52)</f>
        <v>1</v>
      </c>
      <c r="X52" s="180">
        <f t="shared" ref="X52:Z55" si="60">D52+H52+L52+P52+T52</f>
        <v>52</v>
      </c>
      <c r="Y52" s="180">
        <f t="shared" si="60"/>
        <v>0</v>
      </c>
      <c r="Z52" s="174">
        <f t="shared" si="60"/>
        <v>51</v>
      </c>
      <c r="AA52" s="169">
        <f t="shared" ref="AA52:AA59" si="61">Z52-(X52+Y52)</f>
        <v>-1</v>
      </c>
      <c r="AB52" s="181">
        <f>Z52-X52</f>
        <v>-1</v>
      </c>
      <c r="AC52" s="182">
        <f t="shared" si="10"/>
        <v>-1</v>
      </c>
    </row>
    <row r="53" spans="1:29" ht="46.2" customHeight="1" thickBot="1">
      <c r="A53" s="183" t="s">
        <v>65</v>
      </c>
      <c r="B53" s="184" t="s">
        <v>111</v>
      </c>
      <c r="C53" s="173" t="s">
        <v>98</v>
      </c>
      <c r="D53" s="180">
        <f>'[2]1октября18(18-19)'!C318</f>
        <v>10</v>
      </c>
      <c r="E53" s="208">
        <f>'[2]1октября18(18-19)'!E318</f>
        <v>0</v>
      </c>
      <c r="F53" s="162">
        <v>10</v>
      </c>
      <c r="G53" s="164">
        <f t="shared" si="55"/>
        <v>0</v>
      </c>
      <c r="H53" s="180">
        <f>'[2]1октября18(18-19)'!F318</f>
        <v>10</v>
      </c>
      <c r="I53" s="208">
        <f>'[2]1октября18(18-19)'!H318</f>
        <v>0</v>
      </c>
      <c r="J53" s="162">
        <v>10</v>
      </c>
      <c r="K53" s="164">
        <f t="shared" si="56"/>
        <v>0</v>
      </c>
      <c r="L53" s="180">
        <f>'[2]1октября18(18-19)'!I318</f>
        <v>10</v>
      </c>
      <c r="M53" s="208">
        <f>'[2]1октября18(18-19)'!K318</f>
        <v>0</v>
      </c>
      <c r="N53" s="162">
        <v>10</v>
      </c>
      <c r="O53" s="209">
        <f t="shared" si="57"/>
        <v>0</v>
      </c>
      <c r="P53" s="180">
        <f>'[2]1октября18(18-19)'!L318</f>
        <v>9</v>
      </c>
      <c r="Q53" s="208">
        <f>'[2]1октября18(18-19)'!N318</f>
        <v>0</v>
      </c>
      <c r="R53" s="162">
        <v>8</v>
      </c>
      <c r="S53" s="169">
        <f t="shared" si="58"/>
        <v>-1</v>
      </c>
      <c r="T53" s="180">
        <f>'[2]1октября18(18-19)'!O318</f>
        <v>0</v>
      </c>
      <c r="U53" s="208">
        <f>'[2]1октября18(18-19)'!Q318</f>
        <v>0</v>
      </c>
      <c r="V53" s="162"/>
      <c r="W53" s="169">
        <f t="shared" si="59"/>
        <v>0</v>
      </c>
      <c r="X53" s="180">
        <f t="shared" si="60"/>
        <v>39</v>
      </c>
      <c r="Y53" s="180">
        <f t="shared" si="60"/>
        <v>0</v>
      </c>
      <c r="Z53" s="174">
        <f t="shared" si="60"/>
        <v>38</v>
      </c>
      <c r="AA53" s="169">
        <f t="shared" si="61"/>
        <v>-1</v>
      </c>
      <c r="AB53" s="181">
        <f t="shared" ref="AB53:AB61" si="62">Z53-X53</f>
        <v>-1</v>
      </c>
      <c r="AC53" s="182">
        <f t="shared" si="10"/>
        <v>-1</v>
      </c>
    </row>
    <row r="54" spans="1:29" ht="34.5" customHeight="1" thickBot="1">
      <c r="A54" s="183" t="s">
        <v>71</v>
      </c>
      <c r="B54" s="184" t="s">
        <v>72</v>
      </c>
      <c r="C54" s="166" t="s">
        <v>46</v>
      </c>
      <c r="D54" s="180">
        <f>'[2]1октября18(18-19)'!C334</f>
        <v>5</v>
      </c>
      <c r="E54" s="208">
        <f>'[2]1октября18(18-19)'!E334</f>
        <v>3</v>
      </c>
      <c r="F54" s="162">
        <v>5</v>
      </c>
      <c r="G54" s="164">
        <f t="shared" si="55"/>
        <v>-3</v>
      </c>
      <c r="H54" s="180">
        <f>'[2]1октября18(18-19)'!F334</f>
        <v>5</v>
      </c>
      <c r="I54" s="208">
        <f>'[2]1октября18(18-19)'!H334</f>
        <v>0</v>
      </c>
      <c r="J54" s="162">
        <v>6</v>
      </c>
      <c r="K54" s="164">
        <f t="shared" si="56"/>
        <v>1</v>
      </c>
      <c r="L54" s="180">
        <f>'[2]1октября18(18-19)'!I334</f>
        <v>12</v>
      </c>
      <c r="M54" s="208">
        <f>'[2]1октября18(18-19)'!K334</f>
        <v>1</v>
      </c>
      <c r="N54" s="162">
        <v>13</v>
      </c>
      <c r="O54" s="209">
        <f t="shared" si="57"/>
        <v>0</v>
      </c>
      <c r="P54" s="180">
        <f>'[2]1октября18(18-19)'!L334</f>
        <v>6</v>
      </c>
      <c r="Q54" s="208">
        <f>'[2]1октября18(18-19)'!N334</f>
        <v>0</v>
      </c>
      <c r="R54" s="162">
        <v>7</v>
      </c>
      <c r="S54" s="169">
        <f t="shared" si="58"/>
        <v>1</v>
      </c>
      <c r="T54" s="180">
        <f>'[2]1октября18(18-19)'!O334</f>
        <v>4</v>
      </c>
      <c r="U54" s="208">
        <f>'[2]1октября18(18-19)'!Q334</f>
        <v>0</v>
      </c>
      <c r="V54" s="162">
        <v>5</v>
      </c>
      <c r="W54" s="169">
        <f t="shared" si="59"/>
        <v>1</v>
      </c>
      <c r="X54" s="180">
        <f t="shared" si="60"/>
        <v>32</v>
      </c>
      <c r="Y54" s="180">
        <f t="shared" si="60"/>
        <v>4</v>
      </c>
      <c r="Z54" s="174">
        <f t="shared" si="60"/>
        <v>36</v>
      </c>
      <c r="AA54" s="169">
        <f t="shared" si="61"/>
        <v>0</v>
      </c>
      <c r="AB54" s="181">
        <f t="shared" si="62"/>
        <v>4</v>
      </c>
      <c r="AC54" s="182">
        <f t="shared" si="10"/>
        <v>0</v>
      </c>
    </row>
    <row r="55" spans="1:29" ht="51" customHeight="1" thickBot="1">
      <c r="A55" s="183" t="s">
        <v>71</v>
      </c>
      <c r="B55" s="184" t="s">
        <v>112</v>
      </c>
      <c r="C55" s="173" t="s">
        <v>98</v>
      </c>
      <c r="D55" s="180">
        <f>'[2]1октября18(18-19)'!C342</f>
        <v>10</v>
      </c>
      <c r="E55" s="208">
        <f>'[2]1октября18(18-19)'!E342</f>
        <v>0</v>
      </c>
      <c r="F55" s="162">
        <v>10</v>
      </c>
      <c r="G55" s="164">
        <f t="shared" si="55"/>
        <v>0</v>
      </c>
      <c r="H55" s="180">
        <f>'[2]1октября18(18-19)'!F342</f>
        <v>10</v>
      </c>
      <c r="I55" s="208">
        <f>'[2]1октября18(18-19)'!H342</f>
        <v>0</v>
      </c>
      <c r="J55" s="162">
        <v>10</v>
      </c>
      <c r="K55" s="164">
        <f t="shared" si="56"/>
        <v>0</v>
      </c>
      <c r="L55" s="180">
        <f>'[2]1октября18(18-19)'!I342</f>
        <v>11</v>
      </c>
      <c r="M55" s="208">
        <f>'[2]1октября18(18-19)'!K342</f>
        <v>0</v>
      </c>
      <c r="N55" s="162">
        <v>10</v>
      </c>
      <c r="O55" s="209">
        <f t="shared" si="57"/>
        <v>-1</v>
      </c>
      <c r="P55" s="180">
        <f>'[2]1октября18(18-19)'!L342</f>
        <v>10</v>
      </c>
      <c r="Q55" s="208">
        <f>'[2]1октября18(18-19)'!N342</f>
        <v>0</v>
      </c>
      <c r="R55" s="162">
        <v>10</v>
      </c>
      <c r="S55" s="169">
        <f t="shared" si="58"/>
        <v>0</v>
      </c>
      <c r="T55" s="180">
        <f>'[2]1октября18(18-19)'!O342</f>
        <v>0</v>
      </c>
      <c r="U55" s="208">
        <f>'[2]1октября18(18-19)'!Q342</f>
        <v>0</v>
      </c>
      <c r="V55" s="162"/>
      <c r="W55" s="169">
        <f t="shared" si="59"/>
        <v>0</v>
      </c>
      <c r="X55" s="180">
        <f t="shared" si="60"/>
        <v>41</v>
      </c>
      <c r="Y55" s="180">
        <f t="shared" si="60"/>
        <v>0</v>
      </c>
      <c r="Z55" s="174">
        <f t="shared" si="60"/>
        <v>40</v>
      </c>
      <c r="AA55" s="169">
        <f t="shared" si="61"/>
        <v>-1</v>
      </c>
      <c r="AB55" s="181">
        <f t="shared" si="62"/>
        <v>-1</v>
      </c>
      <c r="AC55" s="182">
        <f t="shared" si="10"/>
        <v>-1</v>
      </c>
    </row>
    <row r="56" spans="1:29" ht="34.5" hidden="1" customHeight="1" thickBot="1">
      <c r="A56" s="183"/>
      <c r="B56" s="184"/>
      <c r="C56" s="166"/>
      <c r="D56" s="165"/>
      <c r="E56" s="166"/>
      <c r="F56" s="162"/>
      <c r="G56" s="164"/>
      <c r="H56" s="165"/>
      <c r="I56" s="166"/>
      <c r="J56" s="162"/>
      <c r="K56" s="164"/>
      <c r="L56" s="165"/>
      <c r="M56" s="166"/>
      <c r="N56" s="162"/>
      <c r="O56" s="209"/>
      <c r="P56" s="165"/>
      <c r="Q56" s="166"/>
      <c r="R56" s="162"/>
      <c r="S56" s="169">
        <f t="shared" si="58"/>
        <v>0</v>
      </c>
      <c r="T56" s="165"/>
      <c r="U56" s="166"/>
      <c r="V56" s="162"/>
      <c r="W56" s="169">
        <f t="shared" si="59"/>
        <v>0</v>
      </c>
      <c r="X56" s="180"/>
      <c r="Y56" s="180"/>
      <c r="Z56" s="174"/>
      <c r="AA56" s="169"/>
      <c r="AB56" s="181"/>
      <c r="AC56" s="182"/>
    </row>
    <row r="57" spans="1:29" ht="34.5" hidden="1" customHeight="1" thickBot="1">
      <c r="A57" s="183"/>
      <c r="B57" s="184"/>
      <c r="C57" s="166"/>
      <c r="D57" s="165"/>
      <c r="E57" s="166"/>
      <c r="F57" s="162"/>
      <c r="G57" s="164"/>
      <c r="H57" s="165"/>
      <c r="I57" s="166"/>
      <c r="J57" s="162"/>
      <c r="K57" s="164"/>
      <c r="L57" s="165"/>
      <c r="M57" s="166"/>
      <c r="N57" s="162"/>
      <c r="O57" s="209"/>
      <c r="P57" s="165"/>
      <c r="Q57" s="166"/>
      <c r="R57" s="162"/>
      <c r="S57" s="169">
        <f t="shared" si="58"/>
        <v>0</v>
      </c>
      <c r="T57" s="165"/>
      <c r="U57" s="166"/>
      <c r="V57" s="162"/>
      <c r="W57" s="169">
        <f t="shared" si="59"/>
        <v>0</v>
      </c>
      <c r="X57" s="180"/>
      <c r="Y57" s="180"/>
      <c r="Z57" s="174"/>
      <c r="AA57" s="169"/>
      <c r="AB57" s="181"/>
      <c r="AC57" s="182"/>
    </row>
    <row r="58" spans="1:29" ht="48.6" customHeight="1" thickBot="1">
      <c r="A58" s="229" t="s">
        <v>113</v>
      </c>
      <c r="B58" s="184" t="s">
        <v>114</v>
      </c>
      <c r="C58" s="173" t="s">
        <v>19</v>
      </c>
      <c r="D58" s="180">
        <f>'[2]1октября18(18-19)'!C374</f>
        <v>11</v>
      </c>
      <c r="E58" s="208">
        <f>'[2]1октября18(18-19)'!E374</f>
        <v>0</v>
      </c>
      <c r="F58" s="162">
        <v>11</v>
      </c>
      <c r="G58" s="164">
        <f t="shared" si="55"/>
        <v>0</v>
      </c>
      <c r="H58" s="180">
        <f>'[2]1октября18(18-19)'!F374</f>
        <v>11</v>
      </c>
      <c r="I58" s="208">
        <f>'[2]1октября18(18-19)'!H374</f>
        <v>0</v>
      </c>
      <c r="J58" s="162">
        <v>11</v>
      </c>
      <c r="K58" s="164">
        <f t="shared" si="56"/>
        <v>0</v>
      </c>
      <c r="L58" s="180">
        <f>'[2]1октября18(18-19)'!I374</f>
        <v>11</v>
      </c>
      <c r="M58" s="208">
        <f>'[2]1октября18(18-19)'!K374</f>
        <v>0</v>
      </c>
      <c r="N58" s="162">
        <v>11</v>
      </c>
      <c r="O58" s="209">
        <f t="shared" si="57"/>
        <v>0</v>
      </c>
      <c r="P58" s="180">
        <f>'[2]1октября18(18-19)'!L374</f>
        <v>10</v>
      </c>
      <c r="Q58" s="208">
        <f>'[2]1октября18(18-19)'!N374</f>
        <v>0</v>
      </c>
      <c r="R58" s="162">
        <v>10</v>
      </c>
      <c r="S58" s="169">
        <f t="shared" si="58"/>
        <v>0</v>
      </c>
      <c r="T58" s="180">
        <f>'[2]1октября18(18-19)'!O374</f>
        <v>0</v>
      </c>
      <c r="U58" s="208">
        <f>'[2]1октября18(18-19)'!Q374</f>
        <v>0</v>
      </c>
      <c r="V58" s="162"/>
      <c r="W58" s="169">
        <f t="shared" si="59"/>
        <v>0</v>
      </c>
      <c r="X58" s="180">
        <f t="shared" ref="X58:Z59" si="63">D58+H58+L58+P58+T58</f>
        <v>43</v>
      </c>
      <c r="Y58" s="180">
        <f t="shared" si="63"/>
        <v>0</v>
      </c>
      <c r="Z58" s="174">
        <f t="shared" si="63"/>
        <v>43</v>
      </c>
      <c r="AA58" s="169">
        <f t="shared" si="61"/>
        <v>0</v>
      </c>
      <c r="AB58" s="181">
        <f t="shared" si="62"/>
        <v>0</v>
      </c>
      <c r="AC58" s="182">
        <f t="shared" si="10"/>
        <v>0</v>
      </c>
    </row>
    <row r="59" spans="1:29" ht="34.5" customHeight="1" thickBot="1">
      <c r="A59" s="183" t="s">
        <v>67</v>
      </c>
      <c r="B59" s="184" t="s">
        <v>68</v>
      </c>
      <c r="C59" s="166" t="s">
        <v>46</v>
      </c>
      <c r="D59" s="180">
        <f>'[2]1октября18(18-19)'!C382</f>
        <v>5</v>
      </c>
      <c r="E59" s="208">
        <f>'[2]1октября18(18-19)'!E382</f>
        <v>0</v>
      </c>
      <c r="F59" s="162">
        <v>5</v>
      </c>
      <c r="G59" s="164">
        <f t="shared" si="55"/>
        <v>0</v>
      </c>
      <c r="H59" s="180">
        <f>'[2]1октября18(18-19)'!F382</f>
        <v>6</v>
      </c>
      <c r="I59" s="208">
        <f>'[2]1октября18(18-19)'!H382</f>
        <v>0</v>
      </c>
      <c r="J59" s="162">
        <v>6</v>
      </c>
      <c r="K59" s="164">
        <f t="shared" si="56"/>
        <v>0</v>
      </c>
      <c r="L59" s="180">
        <f>'[2]1октября18(18-19)'!I382</f>
        <v>6</v>
      </c>
      <c r="M59" s="208">
        <f>'[2]1октября18(18-19)'!K382</f>
        <v>0</v>
      </c>
      <c r="N59" s="162">
        <v>7</v>
      </c>
      <c r="O59" s="209">
        <f t="shared" si="57"/>
        <v>1</v>
      </c>
      <c r="P59" s="180">
        <f>'[2]1октября18(18-19)'!L382</f>
        <v>8</v>
      </c>
      <c r="Q59" s="208">
        <f>'[2]1октября18(18-19)'!N382</f>
        <v>0</v>
      </c>
      <c r="R59" s="162">
        <v>8</v>
      </c>
      <c r="S59" s="169">
        <f t="shared" si="58"/>
        <v>0</v>
      </c>
      <c r="T59" s="180">
        <f>'[2]1октября18(18-19)'!O382</f>
        <v>10</v>
      </c>
      <c r="U59" s="208">
        <f>'[2]1октября18(18-19)'!Q382</f>
        <v>0</v>
      </c>
      <c r="V59" s="162">
        <v>11</v>
      </c>
      <c r="W59" s="169">
        <f t="shared" si="59"/>
        <v>1</v>
      </c>
      <c r="X59" s="180">
        <f t="shared" si="63"/>
        <v>35</v>
      </c>
      <c r="Y59" s="180">
        <f t="shared" si="63"/>
        <v>0</v>
      </c>
      <c r="Z59" s="174">
        <f t="shared" si="63"/>
        <v>37</v>
      </c>
      <c r="AA59" s="169">
        <f t="shared" si="61"/>
        <v>2</v>
      </c>
      <c r="AB59" s="181">
        <f t="shared" si="62"/>
        <v>2</v>
      </c>
      <c r="AC59" s="182">
        <f t="shared" si="10"/>
        <v>2</v>
      </c>
    </row>
    <row r="60" spans="1:29" ht="33" hidden="1" customHeight="1" thickBot="1">
      <c r="A60" s="210"/>
      <c r="B60" s="211"/>
      <c r="C60" s="188"/>
      <c r="D60" s="195"/>
      <c r="E60" s="188"/>
      <c r="F60" s="191"/>
      <c r="G60" s="190"/>
      <c r="H60" s="195"/>
      <c r="I60" s="188"/>
      <c r="J60" s="191"/>
      <c r="K60" s="190"/>
      <c r="L60" s="195"/>
      <c r="M60" s="188"/>
      <c r="N60" s="191"/>
      <c r="O60" s="214"/>
      <c r="P60" s="195"/>
      <c r="Q60" s="188"/>
      <c r="R60" s="191"/>
      <c r="S60" s="194"/>
      <c r="T60" s="195"/>
      <c r="U60" s="188"/>
      <c r="V60" s="191"/>
      <c r="W60" s="194"/>
      <c r="X60" s="212"/>
      <c r="Y60" s="212"/>
      <c r="Z60" s="230"/>
      <c r="AA60" s="194"/>
      <c r="AB60" s="196"/>
      <c r="AC60" s="182"/>
    </row>
    <row r="61" spans="1:29" s="215" customFormat="1" ht="26.25" customHeight="1" thickBot="1">
      <c r="A61" s="197"/>
      <c r="B61" s="198" t="s">
        <v>31</v>
      </c>
      <c r="C61" s="199"/>
      <c r="D61" s="200">
        <f>SUM(D52:D60)</f>
        <v>50</v>
      </c>
      <c r="E61" s="201">
        <f t="shared" ref="E61:F61" si="64">SUM(E52:E60)</f>
        <v>3</v>
      </c>
      <c r="F61" s="201">
        <f t="shared" si="64"/>
        <v>50</v>
      </c>
      <c r="G61" s="205">
        <f>SUM(G52:G60)</f>
        <v>-3</v>
      </c>
      <c r="H61" s="200">
        <f>SUM(H52:H60)</f>
        <v>53</v>
      </c>
      <c r="I61" s="201">
        <f t="shared" ref="I61" si="65">SUM(I52:I60)</f>
        <v>0</v>
      </c>
      <c r="J61" s="228"/>
      <c r="K61" s="205">
        <f>SUM(K52:K60)</f>
        <v>0</v>
      </c>
      <c r="L61" s="200">
        <f>SUM(L52:L60)</f>
        <v>60</v>
      </c>
      <c r="M61" s="201">
        <f t="shared" ref="M61:N61" si="66">SUM(M52:M60)</f>
        <v>1</v>
      </c>
      <c r="N61" s="201">
        <f t="shared" si="66"/>
        <v>61</v>
      </c>
      <c r="O61" s="205">
        <f>SUM(O52:O60)</f>
        <v>0</v>
      </c>
      <c r="P61" s="200">
        <f>SUM(P52:P60)</f>
        <v>54</v>
      </c>
      <c r="Q61" s="201">
        <f t="shared" ref="Q61:R61" si="67">SUM(Q52:Q60)</f>
        <v>0</v>
      </c>
      <c r="R61" s="201">
        <f t="shared" si="67"/>
        <v>53</v>
      </c>
      <c r="S61" s="205">
        <f>SUM(S52:S60)</f>
        <v>-1</v>
      </c>
      <c r="T61" s="200">
        <f>SUM(T52:T60)</f>
        <v>25</v>
      </c>
      <c r="U61" s="201">
        <f t="shared" ref="U61:V61" si="68">SUM(U52:U60)</f>
        <v>0</v>
      </c>
      <c r="V61" s="201">
        <f t="shared" si="68"/>
        <v>28</v>
      </c>
      <c r="W61" s="205">
        <f>SUM(W52:W60)</f>
        <v>3</v>
      </c>
      <c r="X61" s="201">
        <f>SUM(X52:X60)</f>
        <v>242</v>
      </c>
      <c r="Y61" s="201">
        <f t="shared" ref="Y61:Z61" si="69">SUM(Y52:Y60)</f>
        <v>4</v>
      </c>
      <c r="Z61" s="201">
        <f t="shared" si="69"/>
        <v>245</v>
      </c>
      <c r="AA61" s="205">
        <f>SUM(AA52:AA60)</f>
        <v>-1</v>
      </c>
      <c r="AB61" s="206">
        <f t="shared" si="62"/>
        <v>3</v>
      </c>
      <c r="AC61" s="182">
        <f t="shared" si="10"/>
        <v>-1</v>
      </c>
    </row>
    <row r="62" spans="1:29" ht="18" customHeight="1">
      <c r="A62" s="319" t="s">
        <v>73</v>
      </c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  <c r="X62" s="319"/>
      <c r="Y62" s="319"/>
      <c r="Z62" s="319"/>
      <c r="AA62" s="319"/>
      <c r="AB62" s="319"/>
      <c r="AC62" s="182">
        <f t="shared" si="10"/>
        <v>0</v>
      </c>
    </row>
    <row r="63" spans="1:29" ht="10.5" customHeight="1" thickBot="1">
      <c r="A63" s="154"/>
      <c r="B63" s="155"/>
      <c r="C63" s="156"/>
      <c r="D63" s="156"/>
      <c r="E63" s="156"/>
      <c r="F63" s="157"/>
      <c r="G63" s="158"/>
      <c r="H63" s="156"/>
      <c r="I63" s="156"/>
      <c r="J63" s="157"/>
      <c r="K63" s="158"/>
      <c r="L63" s="156"/>
      <c r="M63" s="156"/>
      <c r="N63" s="159"/>
      <c r="O63" s="160"/>
      <c r="P63" s="156"/>
      <c r="Q63" s="156"/>
      <c r="R63" s="159"/>
      <c r="S63" s="158"/>
      <c r="T63" s="156"/>
      <c r="U63" s="156"/>
      <c r="V63" s="159"/>
      <c r="W63" s="158"/>
      <c r="X63" s="156"/>
      <c r="Y63" s="156"/>
      <c r="Z63" s="159"/>
      <c r="AA63" s="160"/>
      <c r="AC63" s="182">
        <f t="shared" si="10"/>
        <v>0</v>
      </c>
    </row>
    <row r="64" spans="1:29">
      <c r="A64" s="309" t="s">
        <v>4</v>
      </c>
      <c r="B64" s="320" t="s">
        <v>5</v>
      </c>
      <c r="C64" s="313" t="s">
        <v>6</v>
      </c>
      <c r="D64" s="315" t="s">
        <v>7</v>
      </c>
      <c r="E64" s="316"/>
      <c r="F64" s="316"/>
      <c r="G64" s="317"/>
      <c r="H64" s="300" t="s">
        <v>8</v>
      </c>
      <c r="I64" s="301"/>
      <c r="J64" s="301"/>
      <c r="K64" s="305"/>
      <c r="L64" s="300" t="s">
        <v>9</v>
      </c>
      <c r="M64" s="301"/>
      <c r="N64" s="301"/>
      <c r="O64" s="305"/>
      <c r="P64" s="300" t="s">
        <v>10</v>
      </c>
      <c r="Q64" s="301"/>
      <c r="R64" s="301"/>
      <c r="S64" s="305"/>
      <c r="T64" s="300" t="s">
        <v>11</v>
      </c>
      <c r="U64" s="301"/>
      <c r="V64" s="301"/>
      <c r="W64" s="305"/>
      <c r="X64" s="316" t="s">
        <v>12</v>
      </c>
      <c r="Y64" s="316"/>
      <c r="Z64" s="316"/>
      <c r="AA64" s="318"/>
      <c r="AB64" s="161" t="s">
        <v>31</v>
      </c>
      <c r="AC64" s="182" t="e">
        <f t="shared" si="10"/>
        <v>#VALUE!</v>
      </c>
    </row>
    <row r="65" spans="1:29" ht="42" customHeight="1" thickBot="1">
      <c r="A65" s="310"/>
      <c r="B65" s="321"/>
      <c r="C65" s="314"/>
      <c r="D65" s="162" t="s">
        <v>13</v>
      </c>
      <c r="E65" s="162" t="s">
        <v>14</v>
      </c>
      <c r="F65" s="163" t="s">
        <v>15</v>
      </c>
      <c r="G65" s="164" t="s">
        <v>16</v>
      </c>
      <c r="H65" s="165" t="s">
        <v>13</v>
      </c>
      <c r="I65" s="166" t="s">
        <v>14</v>
      </c>
      <c r="J65" s="162" t="s">
        <v>15</v>
      </c>
      <c r="K65" s="164" t="s">
        <v>16</v>
      </c>
      <c r="L65" s="165" t="s">
        <v>13</v>
      </c>
      <c r="M65" s="166" t="s">
        <v>14</v>
      </c>
      <c r="N65" s="162" t="s">
        <v>15</v>
      </c>
      <c r="O65" s="167" t="s">
        <v>16</v>
      </c>
      <c r="P65" s="168" t="s">
        <v>13</v>
      </c>
      <c r="Q65" s="166" t="s">
        <v>14</v>
      </c>
      <c r="R65" s="162" t="s">
        <v>15</v>
      </c>
      <c r="S65" s="169" t="s">
        <v>16</v>
      </c>
      <c r="T65" s="165" t="s">
        <v>13</v>
      </c>
      <c r="U65" s="166" t="s">
        <v>14</v>
      </c>
      <c r="V65" s="162" t="s">
        <v>15</v>
      </c>
      <c r="W65" s="164" t="s">
        <v>16</v>
      </c>
      <c r="X65" s="165" t="s">
        <v>13</v>
      </c>
      <c r="Y65" s="166" t="s">
        <v>14</v>
      </c>
      <c r="Z65" s="162" t="s">
        <v>15</v>
      </c>
      <c r="AA65" s="164" t="s">
        <v>16</v>
      </c>
      <c r="AB65" s="170" t="s">
        <v>96</v>
      </c>
      <c r="AC65" s="182" t="e">
        <f t="shared" si="10"/>
        <v>#VALUE!</v>
      </c>
    </row>
    <row r="66" spans="1:29" ht="34.5" customHeight="1" thickBot="1">
      <c r="A66" s="210" t="s">
        <v>115</v>
      </c>
      <c r="B66" s="231" t="s">
        <v>116</v>
      </c>
      <c r="C66" s="188" t="s">
        <v>117</v>
      </c>
      <c r="D66" s="212">
        <f>'[2]1октября18(18-19)'!C262</f>
        <v>13</v>
      </c>
      <c r="E66" s="213">
        <f>'[2]1октября18(18-19)'!E262</f>
        <v>0</v>
      </c>
      <c r="F66" s="191">
        <v>13</v>
      </c>
      <c r="G66" s="190">
        <f t="shared" ref="G66:G73" si="70">F66-(D66+E66)</f>
        <v>0</v>
      </c>
      <c r="H66" s="212">
        <f>'[2]1октября18(18-19)'!F262</f>
        <v>17</v>
      </c>
      <c r="I66" s="213">
        <f>'[2]1октября18(18-19)'!H262</f>
        <v>0</v>
      </c>
      <c r="J66" s="191">
        <v>14</v>
      </c>
      <c r="K66" s="190">
        <f t="shared" ref="K66:K73" si="71">J66-(H66+I66)</f>
        <v>-3</v>
      </c>
      <c r="L66" s="212">
        <f>'[2]1октября18(18-19)'!I262</f>
        <v>13</v>
      </c>
      <c r="M66" s="213">
        <f>'[2]1октября18(18-19)'!K262</f>
        <v>0</v>
      </c>
      <c r="N66" s="191">
        <v>13</v>
      </c>
      <c r="O66" s="214">
        <f t="shared" ref="O66:O73" si="72">N66-(L66+M66)</f>
        <v>0</v>
      </c>
      <c r="P66" s="212">
        <f>'[2]1октября18(18-19)'!L262</f>
        <v>0</v>
      </c>
      <c r="Q66" s="213">
        <f>'[2]1октября18(18-19)'!N262</f>
        <v>0</v>
      </c>
      <c r="R66" s="191">
        <v>0</v>
      </c>
      <c r="S66" s="194">
        <f t="shared" ref="S66:S73" si="73">R66-(P66+Q66)</f>
        <v>0</v>
      </c>
      <c r="T66" s="212">
        <f>'[2]1октября18(18-19)'!O262</f>
        <v>0</v>
      </c>
      <c r="U66" s="213">
        <f>'[2]1октября18(18-19)'!Q262</f>
        <v>0</v>
      </c>
      <c r="V66" s="191">
        <v>0</v>
      </c>
      <c r="W66" s="194">
        <f t="shared" ref="W66:W73" si="74">V66-(T66+U66)</f>
        <v>0</v>
      </c>
      <c r="X66" s="180">
        <f t="shared" ref="X66:Z73" si="75">D66+H66+L66+P66+T66</f>
        <v>43</v>
      </c>
      <c r="Y66" s="180">
        <f t="shared" si="75"/>
        <v>0</v>
      </c>
      <c r="Z66" s="174">
        <f t="shared" si="75"/>
        <v>40</v>
      </c>
      <c r="AA66" s="194">
        <f t="shared" ref="AA66:AA73" si="76">Z66-(X66+Y66)</f>
        <v>-3</v>
      </c>
      <c r="AB66" s="181">
        <f t="shared" ref="AB66:AB76" si="77">Z66-X66</f>
        <v>-3</v>
      </c>
      <c r="AC66" s="182">
        <f t="shared" si="10"/>
        <v>-3</v>
      </c>
    </row>
    <row r="67" spans="1:29" ht="28.5" customHeight="1" thickBot="1">
      <c r="A67" s="183" t="s">
        <v>78</v>
      </c>
      <c r="B67" s="184" t="s">
        <v>79</v>
      </c>
      <c r="C67" s="166" t="s">
        <v>118</v>
      </c>
      <c r="D67" s="180">
        <f>'[2]1октября18(18-19)'!C222</f>
        <v>0</v>
      </c>
      <c r="E67" s="208">
        <f>'[2]1октября18(18-19)'!E222</f>
        <v>0</v>
      </c>
      <c r="F67" s="162">
        <v>0</v>
      </c>
      <c r="G67" s="164">
        <f t="shared" si="70"/>
        <v>0</v>
      </c>
      <c r="H67" s="180">
        <f>'[2]1октября18(18-19)'!F222</f>
        <v>0</v>
      </c>
      <c r="I67" s="208">
        <f>'[2]1октября18(18-19)'!H222</f>
        <v>0</v>
      </c>
      <c r="J67" s="162">
        <v>0</v>
      </c>
      <c r="K67" s="164">
        <f t="shared" si="71"/>
        <v>0</v>
      </c>
      <c r="L67" s="180">
        <f>'[2]1октября18(18-19)'!I222</f>
        <v>0</v>
      </c>
      <c r="M67" s="208">
        <f>'[2]1октября18(18-19)'!K222</f>
        <v>1</v>
      </c>
      <c r="N67" s="162">
        <v>0</v>
      </c>
      <c r="O67" s="209">
        <f t="shared" si="72"/>
        <v>-1</v>
      </c>
      <c r="P67" s="180">
        <f>'[2]1октября18(18-19)'!L222</f>
        <v>0</v>
      </c>
      <c r="Q67" s="208">
        <f>'[2]1октября18(18-19)'!N222</f>
        <v>0</v>
      </c>
      <c r="R67" s="162">
        <v>0</v>
      </c>
      <c r="S67" s="169">
        <f t="shared" si="73"/>
        <v>0</v>
      </c>
      <c r="T67" s="180">
        <f>'[2]1октября18(18-19)'!O222</f>
        <v>0</v>
      </c>
      <c r="U67" s="208">
        <f>'[2]1октября18(18-19)'!Q222</f>
        <v>0</v>
      </c>
      <c r="V67" s="162">
        <v>0</v>
      </c>
      <c r="W67" s="169">
        <f t="shared" si="74"/>
        <v>0</v>
      </c>
      <c r="X67" s="180">
        <f t="shared" si="75"/>
        <v>0</v>
      </c>
      <c r="Y67" s="180">
        <f t="shared" si="75"/>
        <v>1</v>
      </c>
      <c r="Z67" s="174">
        <f t="shared" si="75"/>
        <v>0</v>
      </c>
      <c r="AA67" s="169">
        <f t="shared" si="76"/>
        <v>-1</v>
      </c>
      <c r="AB67" s="181">
        <f t="shared" si="77"/>
        <v>0</v>
      </c>
      <c r="AC67" s="182">
        <f t="shared" si="10"/>
        <v>-1</v>
      </c>
    </row>
    <row r="68" spans="1:29" ht="25.5" customHeight="1" thickBot="1">
      <c r="A68" s="183" t="s">
        <v>78</v>
      </c>
      <c r="B68" s="184" t="s">
        <v>79</v>
      </c>
      <c r="C68" s="166" t="s">
        <v>46</v>
      </c>
      <c r="D68" s="180">
        <f>'[2]1октября18(18-19)'!C206</f>
        <v>10</v>
      </c>
      <c r="E68" s="208">
        <f>'[2]1октября18(18-19)'!E206</f>
        <v>0</v>
      </c>
      <c r="F68" s="162">
        <v>10</v>
      </c>
      <c r="G68" s="164">
        <f t="shared" si="70"/>
        <v>0</v>
      </c>
      <c r="H68" s="180">
        <f>'[2]1октября18(18-19)'!F206</f>
        <v>13</v>
      </c>
      <c r="I68" s="208">
        <f>'[2]1октября18(18-19)'!H206</f>
        <v>1</v>
      </c>
      <c r="J68" s="162">
        <v>13</v>
      </c>
      <c r="K68" s="164">
        <f t="shared" si="71"/>
        <v>-1</v>
      </c>
      <c r="L68" s="180">
        <f>'[2]1октября18(18-19)'!I206</f>
        <v>12</v>
      </c>
      <c r="M68" s="208">
        <f>'[2]1октября18(18-19)'!K206</f>
        <v>1</v>
      </c>
      <c r="N68" s="162">
        <v>13</v>
      </c>
      <c r="O68" s="209">
        <f t="shared" si="72"/>
        <v>0</v>
      </c>
      <c r="P68" s="180">
        <f>'[2]1октября18(18-19)'!L206</f>
        <v>10</v>
      </c>
      <c r="Q68" s="208">
        <f>'[2]1октября18(18-19)'!N206</f>
        <v>1</v>
      </c>
      <c r="R68" s="162">
        <v>12</v>
      </c>
      <c r="S68" s="169">
        <f t="shared" si="73"/>
        <v>1</v>
      </c>
      <c r="T68" s="180">
        <f>'[2]1октября18(18-19)'!O206</f>
        <v>13</v>
      </c>
      <c r="U68" s="208">
        <f>'[2]1октября18(18-19)'!Q206</f>
        <v>0</v>
      </c>
      <c r="V68" s="162">
        <v>16</v>
      </c>
      <c r="W68" s="169">
        <f t="shared" si="74"/>
        <v>3</v>
      </c>
      <c r="X68" s="180">
        <f t="shared" si="75"/>
        <v>58</v>
      </c>
      <c r="Y68" s="180">
        <f t="shared" si="75"/>
        <v>3</v>
      </c>
      <c r="Z68" s="174">
        <f t="shared" si="75"/>
        <v>64</v>
      </c>
      <c r="AA68" s="169">
        <f t="shared" si="76"/>
        <v>3</v>
      </c>
      <c r="AB68" s="181">
        <f t="shared" si="77"/>
        <v>6</v>
      </c>
      <c r="AC68" s="182">
        <f t="shared" si="10"/>
        <v>3</v>
      </c>
    </row>
    <row r="69" spans="1:29" ht="34.5" customHeight="1" thickBot="1">
      <c r="A69" s="183" t="s">
        <v>119</v>
      </c>
      <c r="B69" s="184" t="s">
        <v>120</v>
      </c>
      <c r="C69" s="166" t="s">
        <v>46</v>
      </c>
      <c r="D69" s="180">
        <f>'[2]1октября18(18-19)'!C230</f>
        <v>13</v>
      </c>
      <c r="E69" s="208">
        <f>'[2]1октября18(18-19)'!E230</f>
        <v>3</v>
      </c>
      <c r="F69" s="162">
        <v>13</v>
      </c>
      <c r="G69" s="164">
        <f t="shared" si="70"/>
        <v>-3</v>
      </c>
      <c r="H69" s="180">
        <f>'[2]1октября18(18-19)'!F230</f>
        <v>11</v>
      </c>
      <c r="I69" s="208">
        <f>'[2]1октября18(18-19)'!H230</f>
        <v>0</v>
      </c>
      <c r="J69" s="162">
        <v>14</v>
      </c>
      <c r="K69" s="164">
        <f t="shared" si="71"/>
        <v>3</v>
      </c>
      <c r="L69" s="180">
        <f>'[2]1октября18(18-19)'!I230</f>
        <v>13</v>
      </c>
      <c r="M69" s="208">
        <f>'[2]1октября18(18-19)'!K230</f>
        <v>0</v>
      </c>
      <c r="N69" s="162">
        <v>14</v>
      </c>
      <c r="O69" s="209">
        <f t="shared" si="72"/>
        <v>1</v>
      </c>
      <c r="P69" s="180">
        <f>'[2]1октября18(18-19)'!L230</f>
        <v>9</v>
      </c>
      <c r="Q69" s="208">
        <f>'[2]1октября18(18-19)'!N230</f>
        <v>0</v>
      </c>
      <c r="R69" s="162">
        <v>10</v>
      </c>
      <c r="S69" s="169">
        <f t="shared" si="73"/>
        <v>1</v>
      </c>
      <c r="T69" s="180">
        <f>'[2]1октября18(18-19)'!O230</f>
        <v>10</v>
      </c>
      <c r="U69" s="208">
        <f>'[2]1октября18(18-19)'!Q230</f>
        <v>0</v>
      </c>
      <c r="V69" s="162">
        <v>10</v>
      </c>
      <c r="W69" s="169">
        <f t="shared" si="74"/>
        <v>0</v>
      </c>
      <c r="X69" s="180">
        <f t="shared" si="75"/>
        <v>56</v>
      </c>
      <c r="Y69" s="180">
        <f t="shared" si="75"/>
        <v>3</v>
      </c>
      <c r="Z69" s="174">
        <f t="shared" si="75"/>
        <v>61</v>
      </c>
      <c r="AA69" s="169">
        <f t="shared" si="76"/>
        <v>2</v>
      </c>
      <c r="AB69" s="181">
        <f t="shared" si="77"/>
        <v>5</v>
      </c>
      <c r="AC69" s="182">
        <f t="shared" si="10"/>
        <v>2</v>
      </c>
    </row>
    <row r="70" spans="1:29" ht="34.5" customHeight="1" thickBot="1">
      <c r="A70" s="183" t="s">
        <v>115</v>
      </c>
      <c r="B70" s="184" t="s">
        <v>121</v>
      </c>
      <c r="C70" s="166" t="s">
        <v>46</v>
      </c>
      <c r="D70" s="180">
        <f>'[2]1октября18(18-19)'!C286</f>
        <v>0</v>
      </c>
      <c r="E70" s="208">
        <f>'[2]1октября18(18-19)'!E286</f>
        <v>0</v>
      </c>
      <c r="F70" s="162">
        <v>0</v>
      </c>
      <c r="G70" s="164">
        <f t="shared" si="70"/>
        <v>0</v>
      </c>
      <c r="H70" s="180">
        <f>'[2]1октября18(18-19)'!F286</f>
        <v>0</v>
      </c>
      <c r="I70" s="208">
        <f>'[2]1октября18(18-19)'!H286</f>
        <v>0</v>
      </c>
      <c r="J70" s="162">
        <v>0</v>
      </c>
      <c r="K70" s="164">
        <f t="shared" si="71"/>
        <v>0</v>
      </c>
      <c r="L70" s="180">
        <f>'[2]1октября18(18-19)'!I286</f>
        <v>10</v>
      </c>
      <c r="M70" s="208">
        <f>'[2]1октября18(18-19)'!K286</f>
        <v>0</v>
      </c>
      <c r="N70" s="162">
        <v>10</v>
      </c>
      <c r="O70" s="209">
        <f t="shared" si="72"/>
        <v>0</v>
      </c>
      <c r="P70" s="180">
        <f>'[2]1октября18(18-19)'!L286</f>
        <v>9</v>
      </c>
      <c r="Q70" s="208">
        <f>'[2]1октября18(18-19)'!N286</f>
        <v>0</v>
      </c>
      <c r="R70" s="162">
        <v>10</v>
      </c>
      <c r="S70" s="169">
        <f t="shared" si="73"/>
        <v>1</v>
      </c>
      <c r="T70" s="180">
        <f>'[2]1октября18(18-19)'!O286</f>
        <v>8</v>
      </c>
      <c r="U70" s="208">
        <f>'[2]1октября18(18-19)'!Q286</f>
        <v>0</v>
      </c>
      <c r="V70" s="162">
        <v>10</v>
      </c>
      <c r="W70" s="169">
        <f t="shared" si="74"/>
        <v>2</v>
      </c>
      <c r="X70" s="180">
        <f t="shared" si="75"/>
        <v>27</v>
      </c>
      <c r="Y70" s="180">
        <f t="shared" si="75"/>
        <v>0</v>
      </c>
      <c r="Z70" s="174">
        <f t="shared" si="75"/>
        <v>30</v>
      </c>
      <c r="AA70" s="169">
        <f t="shared" si="76"/>
        <v>3</v>
      </c>
      <c r="AB70" s="181">
        <f t="shared" si="77"/>
        <v>3</v>
      </c>
      <c r="AC70" s="182">
        <f t="shared" si="10"/>
        <v>3</v>
      </c>
    </row>
    <row r="71" spans="1:29" ht="34.5" hidden="1" customHeight="1" thickBot="1">
      <c r="A71" s="183" t="s">
        <v>122</v>
      </c>
      <c r="B71" s="184" t="s">
        <v>120</v>
      </c>
      <c r="C71" s="166" t="s">
        <v>123</v>
      </c>
      <c r="D71" s="180">
        <f>'[2]1октября18(18-19)'!C238</f>
        <v>0</v>
      </c>
      <c r="E71" s="208">
        <f>'[2]1октября18(18-19)'!E238</f>
        <v>0</v>
      </c>
      <c r="F71" s="162"/>
      <c r="G71" s="164">
        <f t="shared" si="70"/>
        <v>0</v>
      </c>
      <c r="H71" s="180">
        <f>'[2]1октября18(18-19)'!F238</f>
        <v>0</v>
      </c>
      <c r="I71" s="208">
        <f>'[2]1октября18(18-19)'!H238</f>
        <v>0</v>
      </c>
      <c r="J71" s="162"/>
      <c r="K71" s="164">
        <f t="shared" si="71"/>
        <v>0</v>
      </c>
      <c r="L71" s="180">
        <f>'[2]1октября18(18-19)'!I238</f>
        <v>0</v>
      </c>
      <c r="M71" s="208">
        <f>'[2]1октября18(18-19)'!K238</f>
        <v>0</v>
      </c>
      <c r="N71" s="162"/>
      <c r="O71" s="209">
        <f t="shared" si="72"/>
        <v>0</v>
      </c>
      <c r="P71" s="180">
        <f>'[2]1октября18(18-19)'!L238</f>
        <v>0</v>
      </c>
      <c r="Q71" s="208">
        <f>'[2]1октября18(18-19)'!N238</f>
        <v>0</v>
      </c>
      <c r="R71" s="162">
        <v>0</v>
      </c>
      <c r="S71" s="169">
        <f t="shared" si="73"/>
        <v>0</v>
      </c>
      <c r="T71" s="180">
        <f>'[2]1октября18(18-19)'!O238</f>
        <v>0</v>
      </c>
      <c r="U71" s="208">
        <f>'[2]1октября18(18-19)'!Q238</f>
        <v>0</v>
      </c>
      <c r="V71" s="162"/>
      <c r="W71" s="169">
        <f t="shared" si="74"/>
        <v>0</v>
      </c>
      <c r="X71" s="180">
        <f t="shared" si="75"/>
        <v>0</v>
      </c>
      <c r="Y71" s="180">
        <f t="shared" si="75"/>
        <v>0</v>
      </c>
      <c r="Z71" s="174">
        <f t="shared" si="75"/>
        <v>0</v>
      </c>
      <c r="AA71" s="169">
        <f t="shared" si="76"/>
        <v>0</v>
      </c>
      <c r="AB71" s="181">
        <f t="shared" si="77"/>
        <v>0</v>
      </c>
      <c r="AC71" s="182">
        <f t="shared" si="10"/>
        <v>0</v>
      </c>
    </row>
    <row r="72" spans="1:29" ht="40.799999999999997" customHeight="1" thickBot="1">
      <c r="A72" s="183" t="s">
        <v>122</v>
      </c>
      <c r="B72" s="184" t="s">
        <v>124</v>
      </c>
      <c r="C72" s="173" t="s">
        <v>98</v>
      </c>
      <c r="D72" s="180">
        <f>'[2]1октября18(18-19)'!C254</f>
        <v>0</v>
      </c>
      <c r="E72" s="208">
        <f>'[2]1октября18(18-19)'!E254</f>
        <v>0</v>
      </c>
      <c r="F72" s="162">
        <v>0</v>
      </c>
      <c r="G72" s="164">
        <f t="shared" si="70"/>
        <v>0</v>
      </c>
      <c r="H72" s="180">
        <f>'[2]1октября18(18-19)'!F254</f>
        <v>0</v>
      </c>
      <c r="I72" s="208">
        <f>'[2]1октября18(18-19)'!H254</f>
        <v>1</v>
      </c>
      <c r="J72" s="162">
        <v>0</v>
      </c>
      <c r="K72" s="164">
        <f t="shared" si="71"/>
        <v>-1</v>
      </c>
      <c r="L72" s="180">
        <f>'[2]1октября18(18-19)'!I254</f>
        <v>0</v>
      </c>
      <c r="M72" s="208">
        <f>'[2]1октября18(18-19)'!K254</f>
        <v>0</v>
      </c>
      <c r="N72" s="162">
        <v>0</v>
      </c>
      <c r="O72" s="209">
        <f t="shared" si="72"/>
        <v>0</v>
      </c>
      <c r="P72" s="180">
        <f>'[2]1октября18(18-19)'!L254</f>
        <v>8</v>
      </c>
      <c r="Q72" s="208">
        <f>'[2]1октября18(18-19)'!N254</f>
        <v>0</v>
      </c>
      <c r="R72" s="162">
        <v>10</v>
      </c>
      <c r="S72" s="169">
        <f t="shared" si="73"/>
        <v>2</v>
      </c>
      <c r="T72" s="180">
        <f>'[2]1октября18(18-19)'!O254</f>
        <v>0</v>
      </c>
      <c r="U72" s="208">
        <f>'[2]1октября18(18-19)'!Q254</f>
        <v>0</v>
      </c>
      <c r="V72" s="162"/>
      <c r="W72" s="169">
        <f t="shared" si="74"/>
        <v>0</v>
      </c>
      <c r="X72" s="180">
        <f t="shared" si="75"/>
        <v>8</v>
      </c>
      <c r="Y72" s="180">
        <f t="shared" si="75"/>
        <v>1</v>
      </c>
      <c r="Z72" s="174">
        <f t="shared" si="75"/>
        <v>10</v>
      </c>
      <c r="AA72" s="169">
        <f t="shared" si="76"/>
        <v>1</v>
      </c>
      <c r="AB72" s="181">
        <f t="shared" si="77"/>
        <v>2</v>
      </c>
      <c r="AC72" s="182">
        <f t="shared" si="10"/>
        <v>1</v>
      </c>
    </row>
    <row r="73" spans="1:29" ht="50.4" customHeight="1" thickBot="1">
      <c r="A73" s="183" t="s">
        <v>115</v>
      </c>
      <c r="B73" s="184" t="s">
        <v>125</v>
      </c>
      <c r="C73" s="173" t="s">
        <v>98</v>
      </c>
      <c r="D73" s="180">
        <f>'[2]1октября18(18-19)'!C270</f>
        <v>10</v>
      </c>
      <c r="E73" s="208">
        <f>'[2]1октября18(18-19)'!E262</f>
        <v>0</v>
      </c>
      <c r="F73" s="162">
        <v>10</v>
      </c>
      <c r="G73" s="164">
        <f t="shared" si="70"/>
        <v>0</v>
      </c>
      <c r="H73" s="180">
        <f>'[2]1октября18(18-19)'!F270</f>
        <v>8</v>
      </c>
      <c r="I73" s="208">
        <f>'[2]1октября18(18-19)'!H262</f>
        <v>0</v>
      </c>
      <c r="J73" s="162">
        <v>10</v>
      </c>
      <c r="K73" s="164">
        <f t="shared" si="71"/>
        <v>2</v>
      </c>
      <c r="L73" s="180">
        <f>'[2]1октября18(18-19)'!I270</f>
        <v>9</v>
      </c>
      <c r="M73" s="208">
        <f>'[2]1октября18(18-19)'!K262</f>
        <v>0</v>
      </c>
      <c r="N73" s="162">
        <v>10</v>
      </c>
      <c r="O73" s="209">
        <f t="shared" si="72"/>
        <v>1</v>
      </c>
      <c r="P73" s="180">
        <f>'[2]1октября18(18-19)'!L270</f>
        <v>13</v>
      </c>
      <c r="Q73" s="208">
        <f>'[2]1октября18(18-19)'!N262</f>
        <v>0</v>
      </c>
      <c r="R73" s="162">
        <v>14</v>
      </c>
      <c r="S73" s="169">
        <f t="shared" si="73"/>
        <v>1</v>
      </c>
      <c r="T73" s="180">
        <f>'[2]1октября18(18-19)'!O270</f>
        <v>0</v>
      </c>
      <c r="U73" s="208">
        <f>'[2]1октября18(18-19)'!Q262</f>
        <v>0</v>
      </c>
      <c r="V73" s="162"/>
      <c r="W73" s="169">
        <f t="shared" si="74"/>
        <v>0</v>
      </c>
      <c r="X73" s="180">
        <f t="shared" si="75"/>
        <v>40</v>
      </c>
      <c r="Y73" s="180">
        <f t="shared" si="75"/>
        <v>0</v>
      </c>
      <c r="Z73" s="174">
        <f t="shared" si="75"/>
        <v>44</v>
      </c>
      <c r="AA73" s="169">
        <f t="shared" si="76"/>
        <v>4</v>
      </c>
      <c r="AB73" s="181">
        <f t="shared" si="77"/>
        <v>4</v>
      </c>
      <c r="AC73" s="182">
        <f t="shared" si="10"/>
        <v>4</v>
      </c>
    </row>
    <row r="74" spans="1:29" ht="34.5" hidden="1" customHeight="1" thickBot="1">
      <c r="A74" s="183"/>
      <c r="B74" s="184"/>
      <c r="C74" s="166"/>
      <c r="D74" s="165"/>
      <c r="E74" s="166"/>
      <c r="F74" s="162"/>
      <c r="G74" s="164"/>
      <c r="H74" s="165"/>
      <c r="I74" s="166"/>
      <c r="J74" s="162"/>
      <c r="K74" s="164"/>
      <c r="L74" s="165"/>
      <c r="M74" s="166"/>
      <c r="N74" s="162"/>
      <c r="O74" s="209"/>
      <c r="P74" s="165"/>
      <c r="Q74" s="166"/>
      <c r="R74" s="162"/>
      <c r="S74" s="169"/>
      <c r="T74" s="165"/>
      <c r="U74" s="166"/>
      <c r="V74" s="162"/>
      <c r="W74" s="169"/>
      <c r="X74" s="180"/>
      <c r="Y74" s="180"/>
      <c r="Z74" s="174"/>
      <c r="AA74" s="169"/>
      <c r="AB74" s="181"/>
      <c r="AC74" s="182"/>
    </row>
    <row r="75" spans="1:29" ht="34.5" hidden="1" customHeight="1" thickBot="1">
      <c r="A75" s="210"/>
      <c r="B75" s="231"/>
      <c r="C75" s="188"/>
      <c r="D75" s="212"/>
      <c r="E75" s="213"/>
      <c r="F75" s="191"/>
      <c r="G75" s="190"/>
      <c r="H75" s="212"/>
      <c r="I75" s="213"/>
      <c r="J75" s="191"/>
      <c r="K75" s="190"/>
      <c r="L75" s="212"/>
      <c r="M75" s="213"/>
      <c r="N75" s="191"/>
      <c r="O75" s="214"/>
      <c r="P75" s="212"/>
      <c r="Q75" s="213"/>
      <c r="R75" s="191"/>
      <c r="S75" s="194"/>
      <c r="T75" s="212"/>
      <c r="U75" s="213"/>
      <c r="V75" s="191"/>
      <c r="W75" s="194"/>
      <c r="X75" s="180"/>
      <c r="Y75" s="180"/>
      <c r="Z75" s="174"/>
      <c r="AA75" s="194"/>
      <c r="AB75" s="181"/>
      <c r="AC75" s="182"/>
    </row>
    <row r="76" spans="1:29" s="219" customFormat="1" ht="23.25" customHeight="1" thickBot="1">
      <c r="A76" s="197"/>
      <c r="B76" s="232" t="s">
        <v>31</v>
      </c>
      <c r="C76" s="199"/>
      <c r="D76" s="217">
        <f t="shared" ref="D76:AA76" si="78">SUM(D66:D75)</f>
        <v>46</v>
      </c>
      <c r="E76" s="218">
        <f t="shared" si="78"/>
        <v>3</v>
      </c>
      <c r="F76" s="218">
        <f t="shared" si="78"/>
        <v>46</v>
      </c>
      <c r="G76" s="205">
        <f t="shared" si="78"/>
        <v>-3</v>
      </c>
      <c r="H76" s="217">
        <f t="shared" si="78"/>
        <v>49</v>
      </c>
      <c r="I76" s="218">
        <f t="shared" si="78"/>
        <v>2</v>
      </c>
      <c r="J76" s="218">
        <f t="shared" si="78"/>
        <v>51</v>
      </c>
      <c r="K76" s="205">
        <f t="shared" si="78"/>
        <v>0</v>
      </c>
      <c r="L76" s="217">
        <f t="shared" si="78"/>
        <v>57</v>
      </c>
      <c r="M76" s="218">
        <f t="shared" si="78"/>
        <v>2</v>
      </c>
      <c r="N76" s="218">
        <f t="shared" si="78"/>
        <v>60</v>
      </c>
      <c r="O76" s="205">
        <f t="shared" si="78"/>
        <v>1</v>
      </c>
      <c r="P76" s="217">
        <f t="shared" si="78"/>
        <v>49</v>
      </c>
      <c r="Q76" s="218">
        <f t="shared" si="78"/>
        <v>1</v>
      </c>
      <c r="R76" s="218">
        <f t="shared" si="78"/>
        <v>56</v>
      </c>
      <c r="S76" s="205">
        <f t="shared" si="78"/>
        <v>6</v>
      </c>
      <c r="T76" s="217">
        <f t="shared" si="78"/>
        <v>31</v>
      </c>
      <c r="U76" s="218">
        <f t="shared" si="78"/>
        <v>0</v>
      </c>
      <c r="V76" s="218">
        <f t="shared" si="78"/>
        <v>36</v>
      </c>
      <c r="W76" s="205">
        <f t="shared" si="78"/>
        <v>5</v>
      </c>
      <c r="X76" s="218">
        <f t="shared" si="78"/>
        <v>232</v>
      </c>
      <c r="Y76" s="218">
        <f t="shared" si="78"/>
        <v>8</v>
      </c>
      <c r="Z76" s="218">
        <f t="shared" si="78"/>
        <v>249</v>
      </c>
      <c r="AA76" s="205">
        <f t="shared" si="78"/>
        <v>9</v>
      </c>
      <c r="AB76" s="206">
        <f t="shared" si="77"/>
        <v>17</v>
      </c>
      <c r="AC76" s="182">
        <f t="shared" ref="AC76:AC94" si="79">Z76-Y76-X76</f>
        <v>9</v>
      </c>
    </row>
    <row r="77" spans="1:29" ht="18" customHeight="1">
      <c r="A77" s="319" t="s">
        <v>80</v>
      </c>
      <c r="B77" s="319"/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182">
        <f t="shared" si="79"/>
        <v>0</v>
      </c>
    </row>
    <row r="78" spans="1:29" ht="10.5" customHeight="1" thickBot="1">
      <c r="A78" s="154"/>
      <c r="B78" s="155"/>
      <c r="C78" s="156"/>
      <c r="D78" s="156"/>
      <c r="E78" s="156"/>
      <c r="F78" s="157"/>
      <c r="G78" s="158"/>
      <c r="H78" s="156"/>
      <c r="I78" s="156"/>
      <c r="J78" s="157"/>
      <c r="K78" s="158"/>
      <c r="L78" s="156"/>
      <c r="M78" s="156"/>
      <c r="N78" s="159"/>
      <c r="O78" s="160"/>
      <c r="P78" s="156"/>
      <c r="Q78" s="156"/>
      <c r="R78" s="159"/>
      <c r="S78" s="158"/>
      <c r="T78" s="156"/>
      <c r="U78" s="156"/>
      <c r="V78" s="159"/>
      <c r="W78" s="158"/>
      <c r="X78" s="156"/>
      <c r="Y78" s="156"/>
      <c r="Z78" s="159"/>
      <c r="AA78" s="160"/>
      <c r="AC78" s="182">
        <f t="shared" si="79"/>
        <v>0</v>
      </c>
    </row>
    <row r="79" spans="1:29">
      <c r="A79" s="309" t="s">
        <v>4</v>
      </c>
      <c r="B79" s="320" t="s">
        <v>5</v>
      </c>
      <c r="C79" s="313" t="s">
        <v>6</v>
      </c>
      <c r="D79" s="315" t="s">
        <v>7</v>
      </c>
      <c r="E79" s="316"/>
      <c r="F79" s="316"/>
      <c r="G79" s="317"/>
      <c r="H79" s="300" t="s">
        <v>8</v>
      </c>
      <c r="I79" s="301"/>
      <c r="J79" s="301"/>
      <c r="K79" s="305"/>
      <c r="L79" s="300" t="s">
        <v>9</v>
      </c>
      <c r="M79" s="301"/>
      <c r="N79" s="301"/>
      <c r="O79" s="305"/>
      <c r="P79" s="300" t="s">
        <v>10</v>
      </c>
      <c r="Q79" s="301"/>
      <c r="R79" s="301"/>
      <c r="S79" s="305"/>
      <c r="T79" s="300" t="s">
        <v>11</v>
      </c>
      <c r="U79" s="301"/>
      <c r="V79" s="301"/>
      <c r="W79" s="305"/>
      <c r="X79" s="316" t="s">
        <v>12</v>
      </c>
      <c r="Y79" s="316"/>
      <c r="Z79" s="316"/>
      <c r="AA79" s="318"/>
      <c r="AB79" s="161" t="s">
        <v>31</v>
      </c>
      <c r="AC79" s="182" t="e">
        <f t="shared" si="79"/>
        <v>#VALUE!</v>
      </c>
    </row>
    <row r="80" spans="1:29" ht="42" customHeight="1" thickBot="1">
      <c r="A80" s="310"/>
      <c r="B80" s="321"/>
      <c r="C80" s="314"/>
      <c r="D80" s="162" t="s">
        <v>13</v>
      </c>
      <c r="E80" s="162" t="s">
        <v>14</v>
      </c>
      <c r="F80" s="163" t="s">
        <v>15</v>
      </c>
      <c r="G80" s="164" t="s">
        <v>16</v>
      </c>
      <c r="H80" s="165" t="s">
        <v>13</v>
      </c>
      <c r="I80" s="166" t="s">
        <v>14</v>
      </c>
      <c r="J80" s="162" t="s">
        <v>15</v>
      </c>
      <c r="K80" s="164" t="s">
        <v>16</v>
      </c>
      <c r="L80" s="165" t="s">
        <v>13</v>
      </c>
      <c r="M80" s="166" t="s">
        <v>14</v>
      </c>
      <c r="N80" s="162" t="s">
        <v>15</v>
      </c>
      <c r="O80" s="167" t="s">
        <v>16</v>
      </c>
      <c r="P80" s="168" t="s">
        <v>13</v>
      </c>
      <c r="Q80" s="166" t="s">
        <v>14</v>
      </c>
      <c r="R80" s="162" t="s">
        <v>15</v>
      </c>
      <c r="S80" s="169" t="s">
        <v>16</v>
      </c>
      <c r="T80" s="165" t="s">
        <v>13</v>
      </c>
      <c r="U80" s="166" t="s">
        <v>14</v>
      </c>
      <c r="V80" s="162" t="s">
        <v>15</v>
      </c>
      <c r="W80" s="164" t="s">
        <v>16</v>
      </c>
      <c r="X80" s="165" t="s">
        <v>13</v>
      </c>
      <c r="Y80" s="166" t="s">
        <v>14</v>
      </c>
      <c r="Z80" s="162" t="s">
        <v>15</v>
      </c>
      <c r="AA80" s="164" t="s">
        <v>16</v>
      </c>
      <c r="AB80" s="170" t="s">
        <v>96</v>
      </c>
      <c r="AC80" s="182" t="e">
        <f t="shared" si="79"/>
        <v>#VALUE!</v>
      </c>
    </row>
    <row r="81" spans="1:29" ht="29.25" customHeight="1" thickBot="1">
      <c r="A81" s="183" t="s">
        <v>81</v>
      </c>
      <c r="B81" s="184" t="s">
        <v>82</v>
      </c>
      <c r="C81" s="166" t="s">
        <v>46</v>
      </c>
      <c r="D81" s="180">
        <f>'[2]1октября18(18-19)'!C70</f>
        <v>10</v>
      </c>
      <c r="E81" s="208">
        <f>'[2]1октября18(18-19)'!E70</f>
        <v>0</v>
      </c>
      <c r="F81" s="162">
        <v>10</v>
      </c>
      <c r="G81" s="164">
        <f t="shared" ref="G81:G83" si="80">F81-(D81+E81)</f>
        <v>0</v>
      </c>
      <c r="H81" s="180">
        <f>'[2]1октября18(18-19)'!F70</f>
        <v>12</v>
      </c>
      <c r="I81" s="208">
        <f>'[2]1октября18(18-19)'!H70</f>
        <v>3</v>
      </c>
      <c r="J81" s="162">
        <v>14</v>
      </c>
      <c r="K81" s="164">
        <f t="shared" ref="K81:K83" si="81">J81-(H81+I81)</f>
        <v>-1</v>
      </c>
      <c r="L81" s="180">
        <f>'[2]1октября18(18-19)'!I70</f>
        <v>14</v>
      </c>
      <c r="M81" s="208">
        <f>'[2]1октября18(18-19)'!K70</f>
        <v>1</v>
      </c>
      <c r="N81" s="162">
        <v>15</v>
      </c>
      <c r="O81" s="209">
        <f t="shared" ref="O81:O83" si="82">N81-(L81+M81)</f>
        <v>0</v>
      </c>
      <c r="P81" s="180">
        <f>'[2]1октября18(18-19)'!L70</f>
        <v>12</v>
      </c>
      <c r="Q81" s="208">
        <f>'[2]1октября18(18-19)'!N70</f>
        <v>1</v>
      </c>
      <c r="R81" s="162">
        <v>10</v>
      </c>
      <c r="S81" s="169">
        <f t="shared" ref="S81:S83" si="83">R81-(P81+Q81)</f>
        <v>-3</v>
      </c>
      <c r="T81" s="180">
        <f>'[2]1октября18(18-19)'!O70</f>
        <v>16</v>
      </c>
      <c r="U81" s="208">
        <f>'[2]1октября18(18-19)'!Q70</f>
        <v>2</v>
      </c>
      <c r="V81" s="162">
        <v>20</v>
      </c>
      <c r="W81" s="169">
        <f t="shared" ref="W81:W83" si="84">V81-(T81+U81)</f>
        <v>2</v>
      </c>
      <c r="X81" s="180">
        <f t="shared" ref="X81:Z83" si="85">D81+H81+L81+P81+T81</f>
        <v>64</v>
      </c>
      <c r="Y81" s="180">
        <f t="shared" si="85"/>
        <v>7</v>
      </c>
      <c r="Z81" s="174">
        <f t="shared" si="85"/>
        <v>69</v>
      </c>
      <c r="AA81" s="169">
        <f t="shared" ref="AA81:AA83" si="86">Z81-(X81+Y81)</f>
        <v>-2</v>
      </c>
      <c r="AB81" s="181">
        <f t="shared" ref="AB81:AB84" si="87">Z81-X81</f>
        <v>5</v>
      </c>
      <c r="AC81" s="182">
        <f t="shared" si="79"/>
        <v>-2</v>
      </c>
    </row>
    <row r="82" spans="1:29" ht="45" customHeight="1" thickBot="1">
      <c r="A82" s="183" t="s">
        <v>81</v>
      </c>
      <c r="B82" s="184" t="s">
        <v>126</v>
      </c>
      <c r="C82" s="173" t="s">
        <v>98</v>
      </c>
      <c r="D82" s="180">
        <f>'[2]1октября18(18-19)'!C78</f>
        <v>22</v>
      </c>
      <c r="E82" s="208">
        <f>'[2]1октября18(18-19)'!E78</f>
        <v>2</v>
      </c>
      <c r="F82" s="162">
        <v>20</v>
      </c>
      <c r="G82" s="164">
        <f t="shared" si="80"/>
        <v>-4</v>
      </c>
      <c r="H82" s="180">
        <f>'[2]1октября18(18-19)'!F78</f>
        <v>16</v>
      </c>
      <c r="I82" s="208">
        <f>'[2]1октября18(18-19)'!H78</f>
        <v>1</v>
      </c>
      <c r="J82" s="162">
        <v>10</v>
      </c>
      <c r="K82" s="164">
        <f t="shared" si="81"/>
        <v>-7</v>
      </c>
      <c r="L82" s="180">
        <f>'[2]1октября18(18-19)'!I78</f>
        <v>11</v>
      </c>
      <c r="M82" s="208">
        <f>'[2]1октября18(18-19)'!K78</f>
        <v>0</v>
      </c>
      <c r="N82" s="162">
        <v>10</v>
      </c>
      <c r="O82" s="209">
        <f t="shared" si="82"/>
        <v>-1</v>
      </c>
      <c r="P82" s="180">
        <f>'[2]1октября18(18-19)'!L78</f>
        <v>8</v>
      </c>
      <c r="Q82" s="208">
        <f>'[2]1октября18(18-19)'!N78</f>
        <v>0</v>
      </c>
      <c r="R82" s="162">
        <v>10</v>
      </c>
      <c r="S82" s="169">
        <f t="shared" si="83"/>
        <v>2</v>
      </c>
      <c r="T82" s="180">
        <f>'[2]1октября18(18-19)'!O78</f>
        <v>0</v>
      </c>
      <c r="U82" s="208">
        <f>'[2]1октября18(18-19)'!Q78</f>
        <v>0</v>
      </c>
      <c r="V82" s="162"/>
      <c r="W82" s="169">
        <f t="shared" si="84"/>
        <v>0</v>
      </c>
      <c r="X82" s="180">
        <f t="shared" si="85"/>
        <v>57</v>
      </c>
      <c r="Y82" s="180">
        <f t="shared" si="85"/>
        <v>3</v>
      </c>
      <c r="Z82" s="174">
        <f t="shared" si="85"/>
        <v>50</v>
      </c>
      <c r="AA82" s="169">
        <f t="shared" si="86"/>
        <v>-10</v>
      </c>
      <c r="AB82" s="181">
        <f t="shared" si="87"/>
        <v>-7</v>
      </c>
      <c r="AC82" s="182">
        <f t="shared" si="79"/>
        <v>-10</v>
      </c>
    </row>
    <row r="83" spans="1:29" ht="42" customHeight="1" thickBot="1">
      <c r="A83" s="210" t="s">
        <v>81</v>
      </c>
      <c r="B83" s="211" t="s">
        <v>127</v>
      </c>
      <c r="C83" s="173" t="s">
        <v>98</v>
      </c>
      <c r="D83" s="212">
        <f>'[2]1октября18(18-19)'!C62</f>
        <v>0</v>
      </c>
      <c r="E83" s="213">
        <f>'[2]1октября18(18-19)'!E62</f>
        <v>1</v>
      </c>
      <c r="F83" s="191">
        <v>0</v>
      </c>
      <c r="G83" s="190">
        <f t="shared" si="80"/>
        <v>-1</v>
      </c>
      <c r="H83" s="212">
        <f>'[2]1октября18(18-19)'!F62</f>
        <v>0</v>
      </c>
      <c r="I83" s="213">
        <f>'[2]1октября18(18-19)'!H62</f>
        <v>1</v>
      </c>
      <c r="J83" s="191">
        <v>0</v>
      </c>
      <c r="K83" s="190">
        <f t="shared" si="81"/>
        <v>-1</v>
      </c>
      <c r="L83" s="212">
        <f>'[2]1октября18(18-19)'!I62</f>
        <v>11</v>
      </c>
      <c r="M83" s="213">
        <f>'[2]1октября18(18-19)'!K62</f>
        <v>0</v>
      </c>
      <c r="N83" s="191">
        <v>10</v>
      </c>
      <c r="O83" s="214">
        <f t="shared" si="82"/>
        <v>-1</v>
      </c>
      <c r="P83" s="212">
        <f>'[2]1октября18(18-19)'!L62</f>
        <v>7</v>
      </c>
      <c r="Q83" s="213">
        <f>'[2]1октября18(18-19)'!N62</f>
        <v>0</v>
      </c>
      <c r="R83" s="191">
        <v>10</v>
      </c>
      <c r="S83" s="194">
        <f t="shared" si="83"/>
        <v>3</v>
      </c>
      <c r="T83" s="212">
        <f>'[2]1октября18(18-19)'!O62</f>
        <v>0</v>
      </c>
      <c r="U83" s="213">
        <f>'[2]1октября18(18-19)'!Q62</f>
        <v>0</v>
      </c>
      <c r="V83" s="191"/>
      <c r="W83" s="194">
        <f t="shared" si="84"/>
        <v>0</v>
      </c>
      <c r="X83" s="180">
        <f t="shared" si="85"/>
        <v>18</v>
      </c>
      <c r="Y83" s="180">
        <f t="shared" si="85"/>
        <v>2</v>
      </c>
      <c r="Z83" s="174">
        <f t="shared" si="85"/>
        <v>20</v>
      </c>
      <c r="AA83" s="194">
        <f t="shared" si="86"/>
        <v>0</v>
      </c>
      <c r="AB83" s="196">
        <f t="shared" si="87"/>
        <v>2</v>
      </c>
      <c r="AC83" s="182">
        <f t="shared" si="79"/>
        <v>0</v>
      </c>
    </row>
    <row r="84" spans="1:29" s="219" customFormat="1" ht="24.75" customHeight="1" thickBot="1">
      <c r="A84" s="197"/>
      <c r="B84" s="232" t="s">
        <v>31</v>
      </c>
      <c r="C84" s="199"/>
      <c r="D84" s="200">
        <f>SUM(D81:D83)</f>
        <v>32</v>
      </c>
      <c r="E84" s="201">
        <f>SUM(E81:E83)</f>
        <v>3</v>
      </c>
      <c r="F84" s="201">
        <f>SUM(F81:F83)</f>
        <v>30</v>
      </c>
      <c r="G84" s="205">
        <f>SUM(G81:G83)</f>
        <v>-5</v>
      </c>
      <c r="H84" s="200">
        <f>SUM(H81:H83)</f>
        <v>28</v>
      </c>
      <c r="I84" s="201">
        <f t="shared" ref="I84:J84" si="88">SUM(I81:I83)</f>
        <v>5</v>
      </c>
      <c r="J84" s="201">
        <f t="shared" si="88"/>
        <v>24</v>
      </c>
      <c r="K84" s="205">
        <f>SUM(K81:K83)</f>
        <v>-9</v>
      </c>
      <c r="L84" s="200">
        <f>SUM(L81:L83)</f>
        <v>36</v>
      </c>
      <c r="M84" s="201">
        <f t="shared" ref="M84:N84" si="89">SUM(M81:M83)</f>
        <v>1</v>
      </c>
      <c r="N84" s="201">
        <f t="shared" si="89"/>
        <v>35</v>
      </c>
      <c r="O84" s="205">
        <f>SUM(O81:O83)</f>
        <v>-2</v>
      </c>
      <c r="P84" s="200">
        <f>SUM(P81:P83)</f>
        <v>27</v>
      </c>
      <c r="Q84" s="201">
        <f t="shared" ref="Q84:R84" si="90">SUM(Q81:Q83)</f>
        <v>1</v>
      </c>
      <c r="R84" s="201">
        <f t="shared" si="90"/>
        <v>30</v>
      </c>
      <c r="S84" s="205">
        <f>SUM(S81:S83)</f>
        <v>2</v>
      </c>
      <c r="T84" s="200">
        <f>SUM(T81:T83)</f>
        <v>16</v>
      </c>
      <c r="U84" s="201">
        <f t="shared" ref="U84:V84" si="91">SUM(U81:U83)</f>
        <v>2</v>
      </c>
      <c r="V84" s="201">
        <f t="shared" si="91"/>
        <v>20</v>
      </c>
      <c r="W84" s="205">
        <f>SUM(W81:W83)</f>
        <v>2</v>
      </c>
      <c r="X84" s="201">
        <f>SUM(X81:X83)</f>
        <v>139</v>
      </c>
      <c r="Y84" s="201">
        <f t="shared" ref="Y84:Z84" si="92">SUM(Y81:Y83)</f>
        <v>12</v>
      </c>
      <c r="Z84" s="201">
        <f t="shared" si="92"/>
        <v>139</v>
      </c>
      <c r="AA84" s="205">
        <f>SUM(AA81:AA83)</f>
        <v>-12</v>
      </c>
      <c r="AB84" s="206">
        <f t="shared" si="87"/>
        <v>0</v>
      </c>
      <c r="AC84" s="182">
        <f t="shared" si="79"/>
        <v>-12</v>
      </c>
    </row>
    <row r="85" spans="1:29" ht="18" customHeight="1">
      <c r="A85" s="299" t="s">
        <v>83</v>
      </c>
      <c r="B85" s="299"/>
      <c r="C85" s="299"/>
      <c r="D85" s="299"/>
      <c r="E85" s="299"/>
      <c r="F85" s="299"/>
      <c r="G85" s="299"/>
      <c r="H85" s="299"/>
      <c r="I85" s="299"/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299"/>
      <c r="V85" s="299"/>
      <c r="W85" s="299"/>
      <c r="X85" s="299"/>
      <c r="Y85" s="299"/>
      <c r="Z85" s="299"/>
      <c r="AA85" s="299"/>
      <c r="AB85" s="299"/>
      <c r="AC85" s="182">
        <f t="shared" si="79"/>
        <v>0</v>
      </c>
    </row>
    <row r="86" spans="1:29" ht="10.5" customHeight="1" thickBot="1">
      <c r="A86" s="154"/>
      <c r="B86" s="155"/>
      <c r="C86" s="156"/>
      <c r="D86" s="156"/>
      <c r="E86" s="156"/>
      <c r="F86" s="157"/>
      <c r="G86" s="158"/>
      <c r="H86" s="156"/>
      <c r="I86" s="156"/>
      <c r="J86" s="157"/>
      <c r="K86" s="158"/>
      <c r="L86" s="156"/>
      <c r="M86" s="156"/>
      <c r="N86" s="159"/>
      <c r="O86" s="160"/>
      <c r="P86" s="156"/>
      <c r="Q86" s="156"/>
      <c r="R86" s="159"/>
      <c r="S86" s="158"/>
      <c r="T86" s="156"/>
      <c r="U86" s="156"/>
      <c r="V86" s="159"/>
      <c r="W86" s="158"/>
      <c r="X86" s="156"/>
      <c r="Y86" s="156"/>
      <c r="Z86" s="159"/>
      <c r="AA86" s="160"/>
      <c r="AC86" s="182">
        <f t="shared" si="79"/>
        <v>0</v>
      </c>
    </row>
    <row r="87" spans="1:29">
      <c r="A87" s="309" t="s">
        <v>4</v>
      </c>
      <c r="B87" s="320" t="s">
        <v>5</v>
      </c>
      <c r="C87" s="313" t="s">
        <v>6</v>
      </c>
      <c r="D87" s="315" t="s">
        <v>7</v>
      </c>
      <c r="E87" s="316"/>
      <c r="F87" s="316"/>
      <c r="G87" s="317"/>
      <c r="H87" s="300" t="s">
        <v>8</v>
      </c>
      <c r="I87" s="301"/>
      <c r="J87" s="301"/>
      <c r="K87" s="305"/>
      <c r="L87" s="300" t="s">
        <v>9</v>
      </c>
      <c r="M87" s="301"/>
      <c r="N87" s="301"/>
      <c r="O87" s="305"/>
      <c r="P87" s="300" t="s">
        <v>10</v>
      </c>
      <c r="Q87" s="301"/>
      <c r="R87" s="301"/>
      <c r="S87" s="305"/>
      <c r="T87" s="300" t="s">
        <v>11</v>
      </c>
      <c r="U87" s="301"/>
      <c r="V87" s="301"/>
      <c r="W87" s="305"/>
      <c r="X87" s="316" t="s">
        <v>12</v>
      </c>
      <c r="Y87" s="316"/>
      <c r="Z87" s="316"/>
      <c r="AA87" s="318"/>
      <c r="AB87" s="161" t="s">
        <v>31</v>
      </c>
      <c r="AC87" s="182" t="e">
        <f t="shared" si="79"/>
        <v>#VALUE!</v>
      </c>
    </row>
    <row r="88" spans="1:29" ht="45" customHeight="1" thickBot="1">
      <c r="A88" s="310"/>
      <c r="B88" s="321"/>
      <c r="C88" s="314"/>
      <c r="D88" s="233" t="s">
        <v>13</v>
      </c>
      <c r="E88" s="162" t="s">
        <v>14</v>
      </c>
      <c r="F88" s="163" t="s">
        <v>15</v>
      </c>
      <c r="G88" s="164" t="s">
        <v>16</v>
      </c>
      <c r="H88" s="165" t="s">
        <v>13</v>
      </c>
      <c r="I88" s="166" t="s">
        <v>14</v>
      </c>
      <c r="J88" s="162" t="s">
        <v>15</v>
      </c>
      <c r="K88" s="164" t="s">
        <v>16</v>
      </c>
      <c r="L88" s="165" t="s">
        <v>13</v>
      </c>
      <c r="M88" s="166" t="s">
        <v>14</v>
      </c>
      <c r="N88" s="162" t="s">
        <v>15</v>
      </c>
      <c r="O88" s="167" t="s">
        <v>16</v>
      </c>
      <c r="P88" s="168" t="s">
        <v>13</v>
      </c>
      <c r="Q88" s="166" t="s">
        <v>14</v>
      </c>
      <c r="R88" s="162" t="s">
        <v>15</v>
      </c>
      <c r="S88" s="169" t="s">
        <v>16</v>
      </c>
      <c r="T88" s="165" t="s">
        <v>13</v>
      </c>
      <c r="U88" s="166" t="s">
        <v>14</v>
      </c>
      <c r="V88" s="162" t="s">
        <v>15</v>
      </c>
      <c r="W88" s="164" t="s">
        <v>16</v>
      </c>
      <c r="X88" s="165" t="s">
        <v>13</v>
      </c>
      <c r="Y88" s="166" t="s">
        <v>14</v>
      </c>
      <c r="Z88" s="162" t="s">
        <v>15</v>
      </c>
      <c r="AA88" s="164" t="s">
        <v>16</v>
      </c>
      <c r="AB88" s="170" t="s">
        <v>96</v>
      </c>
      <c r="AC88" s="182" t="e">
        <f t="shared" si="79"/>
        <v>#VALUE!</v>
      </c>
    </row>
    <row r="89" spans="1:29" ht="29.25" hidden="1" customHeight="1" thickBot="1">
      <c r="A89" s="183"/>
      <c r="B89" s="184"/>
      <c r="C89" s="166"/>
      <c r="D89" s="165"/>
      <c r="E89" s="166"/>
      <c r="F89" s="162"/>
      <c r="G89" s="164"/>
      <c r="H89" s="165"/>
      <c r="I89" s="166"/>
      <c r="J89" s="162"/>
      <c r="K89" s="164"/>
      <c r="L89" s="165"/>
      <c r="M89" s="166"/>
      <c r="N89" s="162"/>
      <c r="O89" s="209"/>
      <c r="P89" s="165"/>
      <c r="Q89" s="166"/>
      <c r="R89" s="162"/>
      <c r="S89" s="169"/>
      <c r="T89" s="165"/>
      <c r="U89" s="166"/>
      <c r="V89" s="162"/>
      <c r="W89" s="169"/>
      <c r="X89" s="180"/>
      <c r="Y89" s="180"/>
      <c r="Z89" s="174"/>
      <c r="AA89" s="169"/>
      <c r="AB89" s="181"/>
      <c r="AC89" s="182"/>
    </row>
    <row r="90" spans="1:29" ht="29.25" customHeight="1" thickBot="1">
      <c r="A90" s="183" t="s">
        <v>86</v>
      </c>
      <c r="B90" s="184" t="s">
        <v>87</v>
      </c>
      <c r="C90" s="166" t="s">
        <v>46</v>
      </c>
      <c r="D90" s="180">
        <f>'[2]1октября18(18-19)'!C398</f>
        <v>0</v>
      </c>
      <c r="E90" s="208">
        <f>'[2]1октября18(18-19)'!E398</f>
        <v>0</v>
      </c>
      <c r="F90" s="162">
        <v>0</v>
      </c>
      <c r="G90" s="164">
        <f t="shared" ref="G90:G92" si="93">F90-(D90+E90)</f>
        <v>0</v>
      </c>
      <c r="H90" s="180">
        <f>'[2]1октября18(18-19)'!F398</f>
        <v>0</v>
      </c>
      <c r="I90" s="208">
        <f>'[2]1октября18(18-19)'!H398</f>
        <v>0</v>
      </c>
      <c r="J90" s="162">
        <v>0</v>
      </c>
      <c r="K90" s="164">
        <f t="shared" ref="K90:K92" si="94">J90-(H90+I90)</f>
        <v>0</v>
      </c>
      <c r="L90" s="180">
        <f>'[2]1октября18(18-19)'!I398</f>
        <v>0</v>
      </c>
      <c r="M90" s="208">
        <f>'[2]1октября18(18-19)'!K398</f>
        <v>0</v>
      </c>
      <c r="N90" s="162">
        <v>0</v>
      </c>
      <c r="O90" s="209">
        <f t="shared" ref="O90:O92" si="95">N90-(L90+M90)</f>
        <v>0</v>
      </c>
      <c r="P90" s="180">
        <f>'[2]1октября18(18-19)'!L398</f>
        <v>0</v>
      </c>
      <c r="Q90" s="208">
        <f>'[2]1октября18(18-19)'!N398</f>
        <v>0</v>
      </c>
      <c r="R90" s="162">
        <v>0</v>
      </c>
      <c r="S90" s="169">
        <f t="shared" ref="S90:S92" si="96">R90-(P90+Q90)</f>
        <v>0</v>
      </c>
      <c r="T90" s="180">
        <f>'[2]1октября18(18-19)'!O398</f>
        <v>5</v>
      </c>
      <c r="U90" s="208">
        <f>'[2]1октября18(18-19)'!Q398</f>
        <v>0</v>
      </c>
      <c r="V90" s="162">
        <v>5</v>
      </c>
      <c r="W90" s="169">
        <f t="shared" ref="W90:W92" si="97">V90-(T90+U90)</f>
        <v>0</v>
      </c>
      <c r="X90" s="180">
        <f>D90+H90+L90+P90+T90</f>
        <v>5</v>
      </c>
      <c r="Y90" s="180">
        <f>E90+I90+M90+Q90+U90</f>
        <v>0</v>
      </c>
      <c r="Z90" s="174">
        <f>F90+J90+N90+R90+V90</f>
        <v>5</v>
      </c>
      <c r="AA90" s="169">
        <f t="shared" ref="AA90:AA92" si="98">Z90-(X90+Y90)</f>
        <v>0</v>
      </c>
      <c r="AB90" s="181">
        <f t="shared" ref="AB90:AB93" si="99">Z90-X90</f>
        <v>0</v>
      </c>
      <c r="AC90" s="182">
        <f t="shared" si="79"/>
        <v>0</v>
      </c>
    </row>
    <row r="91" spans="1:29" s="221" customFormat="1" ht="29.25" hidden="1" customHeight="1" thickBot="1">
      <c r="A91" s="183"/>
      <c r="B91" s="184"/>
      <c r="C91" s="166"/>
      <c r="D91" s="165"/>
      <c r="E91" s="166"/>
      <c r="F91" s="162"/>
      <c r="G91" s="164"/>
      <c r="H91" s="165"/>
      <c r="I91" s="166"/>
      <c r="J91" s="162"/>
      <c r="K91" s="164"/>
      <c r="L91" s="165"/>
      <c r="M91" s="166"/>
      <c r="N91" s="162"/>
      <c r="O91" s="209"/>
      <c r="P91" s="165"/>
      <c r="Q91" s="166"/>
      <c r="R91" s="162"/>
      <c r="S91" s="169"/>
      <c r="T91" s="165"/>
      <c r="U91" s="166"/>
      <c r="V91" s="162"/>
      <c r="W91" s="169"/>
      <c r="X91" s="180"/>
      <c r="Y91" s="180"/>
      <c r="Z91" s="174"/>
      <c r="AA91" s="169"/>
      <c r="AB91" s="181"/>
      <c r="AC91" s="182"/>
    </row>
    <row r="92" spans="1:29" ht="33" customHeight="1" thickBot="1">
      <c r="A92" s="210" t="s">
        <v>86</v>
      </c>
      <c r="B92" s="211" t="s">
        <v>128</v>
      </c>
      <c r="C92" s="173" t="s">
        <v>98</v>
      </c>
      <c r="D92" s="212">
        <f>'[2]1октября18(18-19)'!C422</f>
        <v>10</v>
      </c>
      <c r="E92" s="213">
        <f>'[2]1октября18(18-19)'!E422</f>
        <v>0</v>
      </c>
      <c r="F92" s="234">
        <v>10</v>
      </c>
      <c r="G92" s="190">
        <f t="shared" si="93"/>
        <v>0</v>
      </c>
      <c r="H92" s="212">
        <f>'[2]1октября18(18-19)'!F422</f>
        <v>12</v>
      </c>
      <c r="I92" s="213">
        <f>'[2]1октября18(18-19)'!H422</f>
        <v>0</v>
      </c>
      <c r="J92" s="234">
        <v>12</v>
      </c>
      <c r="K92" s="190">
        <f t="shared" si="94"/>
        <v>0</v>
      </c>
      <c r="L92" s="212">
        <f>'[2]1октября18(18-19)'!I422</f>
        <v>12</v>
      </c>
      <c r="M92" s="213">
        <f>'[2]1октября18(18-19)'!K422</f>
        <v>0</v>
      </c>
      <c r="N92" s="191">
        <v>12</v>
      </c>
      <c r="O92" s="214">
        <f t="shared" si="95"/>
        <v>0</v>
      </c>
      <c r="P92" s="212">
        <f>'[2]1октября18(18-19)'!L422</f>
        <v>11</v>
      </c>
      <c r="Q92" s="213">
        <f>'[2]1октября18(18-19)'!N422</f>
        <v>0</v>
      </c>
      <c r="R92" s="191">
        <v>10</v>
      </c>
      <c r="S92" s="194">
        <f t="shared" si="96"/>
        <v>-1</v>
      </c>
      <c r="T92" s="212">
        <f>'[2]1октября18(18-19)'!O422</f>
        <v>0</v>
      </c>
      <c r="U92" s="213">
        <f>'[2]1октября18(18-19)'!Q422</f>
        <v>0</v>
      </c>
      <c r="V92" s="191"/>
      <c r="W92" s="194">
        <f t="shared" si="97"/>
        <v>0</v>
      </c>
      <c r="X92" s="180">
        <f>D92+H92+L92+P92+T92</f>
        <v>45</v>
      </c>
      <c r="Y92" s="180">
        <f>E92+I92+M92+Q92+U92</f>
        <v>0</v>
      </c>
      <c r="Z92" s="174">
        <f>F92+J92+N92+R92+V92</f>
        <v>44</v>
      </c>
      <c r="AA92" s="194">
        <f t="shared" si="98"/>
        <v>-1</v>
      </c>
      <c r="AB92" s="196">
        <f t="shared" si="99"/>
        <v>-1</v>
      </c>
      <c r="AC92" s="182">
        <f t="shared" si="79"/>
        <v>-1</v>
      </c>
    </row>
    <row r="93" spans="1:29" s="215" customFormat="1" ht="27" customHeight="1" thickBot="1">
      <c r="A93" s="197"/>
      <c r="B93" s="232" t="s">
        <v>31</v>
      </c>
      <c r="C93" s="199"/>
      <c r="D93" s="217">
        <f>SUM(D89:D92)</f>
        <v>10</v>
      </c>
      <c r="E93" s="218">
        <f t="shared" ref="E93:F93" si="100">SUM(E89:E92)</f>
        <v>0</v>
      </c>
      <c r="F93" s="218">
        <f t="shared" si="100"/>
        <v>10</v>
      </c>
      <c r="G93" s="205">
        <f>SUM(G89:G92)</f>
        <v>0</v>
      </c>
      <c r="H93" s="217">
        <f>SUM(H89:H92)</f>
        <v>12</v>
      </c>
      <c r="I93" s="218">
        <f t="shared" ref="I93:J93" si="101">SUM(I89:I92)</f>
        <v>0</v>
      </c>
      <c r="J93" s="218">
        <f t="shared" si="101"/>
        <v>12</v>
      </c>
      <c r="K93" s="205">
        <f>SUM(K89:K92)</f>
        <v>0</v>
      </c>
      <c r="L93" s="217">
        <f>SUM(L89:L92)</f>
        <v>12</v>
      </c>
      <c r="M93" s="218">
        <f t="shared" ref="M93:N93" si="102">SUM(M89:M92)</f>
        <v>0</v>
      </c>
      <c r="N93" s="218">
        <f t="shared" si="102"/>
        <v>12</v>
      </c>
      <c r="O93" s="205">
        <f>SUM(O89:O92)</f>
        <v>0</v>
      </c>
      <c r="P93" s="217">
        <f>SUM(P89:P92)</f>
        <v>11</v>
      </c>
      <c r="Q93" s="218">
        <f t="shared" ref="Q93:R93" si="103">SUM(Q89:Q92)</f>
        <v>0</v>
      </c>
      <c r="R93" s="218">
        <f t="shared" si="103"/>
        <v>10</v>
      </c>
      <c r="S93" s="205">
        <f>SUM(S89:S92)</f>
        <v>-1</v>
      </c>
      <c r="T93" s="217">
        <f>SUM(T89:T92)</f>
        <v>5</v>
      </c>
      <c r="U93" s="218">
        <f t="shared" ref="U93:V93" si="104">SUM(U89:U92)</f>
        <v>0</v>
      </c>
      <c r="V93" s="218">
        <f t="shared" si="104"/>
        <v>5</v>
      </c>
      <c r="W93" s="205">
        <f>SUM(W89:W92)</f>
        <v>0</v>
      </c>
      <c r="X93" s="218">
        <f>SUM(X89:X92)</f>
        <v>50</v>
      </c>
      <c r="Y93" s="218">
        <f t="shared" ref="Y93:Z93" si="105">SUM(Y89:Y92)</f>
        <v>0</v>
      </c>
      <c r="Z93" s="218">
        <f t="shared" si="105"/>
        <v>49</v>
      </c>
      <c r="AA93" s="205">
        <f>SUM(AA89:AA92)</f>
        <v>-1</v>
      </c>
      <c r="AB93" s="206">
        <f t="shared" si="99"/>
        <v>-1</v>
      </c>
      <c r="AC93" s="182">
        <f t="shared" si="79"/>
        <v>-1</v>
      </c>
    </row>
    <row r="94" spans="1:29" s="215" customFormat="1" ht="44.25" hidden="1" customHeight="1">
      <c r="B94" s="235"/>
      <c r="C94" s="236"/>
      <c r="D94" s="237">
        <f t="shared" ref="D94:AA94" si="106">SUM(D10:D12,D19:D20,D26:D29,D35:D39,D45:D46,D52:D60,D66:D75,D81:D83,D89:D92)</f>
        <v>185</v>
      </c>
      <c r="E94" s="237">
        <f t="shared" si="106"/>
        <v>13</v>
      </c>
      <c r="F94" s="237">
        <f t="shared" si="106"/>
        <v>182</v>
      </c>
      <c r="G94" s="238">
        <f t="shared" si="106"/>
        <v>-16</v>
      </c>
      <c r="H94" s="237">
        <f t="shared" si="106"/>
        <v>192</v>
      </c>
      <c r="I94" s="237">
        <f t="shared" si="106"/>
        <v>8</v>
      </c>
      <c r="J94" s="237">
        <f t="shared" si="106"/>
        <v>190</v>
      </c>
      <c r="K94" s="238">
        <f t="shared" si="106"/>
        <v>-10</v>
      </c>
      <c r="L94" s="237">
        <f t="shared" si="106"/>
        <v>210</v>
      </c>
      <c r="M94" s="237">
        <f t="shared" si="106"/>
        <v>4</v>
      </c>
      <c r="N94" s="237">
        <f t="shared" si="106"/>
        <v>220</v>
      </c>
      <c r="O94" s="238">
        <f t="shared" si="106"/>
        <v>6</v>
      </c>
      <c r="P94" s="237">
        <f t="shared" si="106"/>
        <v>203</v>
      </c>
      <c r="Q94" s="237">
        <f t="shared" si="106"/>
        <v>2</v>
      </c>
      <c r="R94" s="237">
        <f t="shared" si="106"/>
        <v>217</v>
      </c>
      <c r="S94" s="238">
        <f t="shared" si="106"/>
        <v>12</v>
      </c>
      <c r="T94" s="237">
        <f t="shared" si="106"/>
        <v>119</v>
      </c>
      <c r="U94" s="237">
        <f t="shared" si="106"/>
        <v>2</v>
      </c>
      <c r="V94" s="237">
        <f t="shared" si="106"/>
        <v>137</v>
      </c>
      <c r="W94" s="238">
        <f t="shared" si="106"/>
        <v>16</v>
      </c>
      <c r="X94" s="237">
        <f t="shared" si="106"/>
        <v>909</v>
      </c>
      <c r="Y94" s="237">
        <f t="shared" si="106"/>
        <v>29</v>
      </c>
      <c r="Z94" s="237">
        <f t="shared" si="106"/>
        <v>946</v>
      </c>
      <c r="AA94" s="238">
        <f t="shared" si="106"/>
        <v>8</v>
      </c>
      <c r="AB94" s="135"/>
      <c r="AC94" s="182">
        <f t="shared" si="79"/>
        <v>8</v>
      </c>
    </row>
    <row r="95" spans="1:29" s="239" customFormat="1" ht="75" customHeight="1">
      <c r="A95" s="133"/>
      <c r="B95" s="288" t="s">
        <v>88</v>
      </c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134"/>
      <c r="U95" s="134"/>
      <c r="V95" s="134"/>
      <c r="W95" s="134"/>
      <c r="X95" s="134"/>
      <c r="Y95" s="134"/>
      <c r="Z95" s="134"/>
      <c r="AA95" s="134"/>
      <c r="AB95" s="135"/>
      <c r="AC95" s="136"/>
    </row>
    <row r="97" spans="1:29">
      <c r="A97" s="133"/>
      <c r="B97" s="240"/>
      <c r="C97" s="144"/>
      <c r="D97" s="141"/>
      <c r="E97" s="141"/>
      <c r="F97" s="241"/>
      <c r="G97" s="242"/>
      <c r="H97" s="141"/>
      <c r="I97" s="141"/>
      <c r="J97" s="142"/>
      <c r="K97" s="242"/>
      <c r="L97" s="141"/>
      <c r="M97" s="322"/>
      <c r="N97" s="322"/>
      <c r="O97" s="322"/>
      <c r="P97" s="322"/>
      <c r="Q97" s="322"/>
      <c r="R97" s="142"/>
      <c r="S97" s="243"/>
      <c r="T97" s="141"/>
      <c r="U97" s="141"/>
      <c r="V97" s="142"/>
      <c r="W97" s="243"/>
      <c r="X97" s="138"/>
      <c r="Y97" s="138"/>
      <c r="Z97" s="241"/>
      <c r="AA97" s="243"/>
    </row>
    <row r="98" spans="1:29" s="135" customFormat="1">
      <c r="A98" s="244" t="s">
        <v>93</v>
      </c>
      <c r="B98" s="245"/>
      <c r="C98" s="246"/>
      <c r="D98" s="247"/>
      <c r="E98" s="247"/>
      <c r="F98" s="248"/>
      <c r="G98" s="249"/>
      <c r="H98" s="247"/>
      <c r="I98" s="247"/>
      <c r="J98" s="250"/>
      <c r="K98" s="249"/>
      <c r="L98" s="247"/>
      <c r="M98" s="247"/>
      <c r="N98" s="251"/>
      <c r="O98" s="252"/>
      <c r="P98" s="247"/>
      <c r="Q98" s="247"/>
      <c r="R98" s="251"/>
      <c r="S98" s="249"/>
      <c r="T98" s="247"/>
      <c r="U98" s="247"/>
      <c r="V98" s="251"/>
      <c r="W98" s="249"/>
      <c r="X98" s="253"/>
      <c r="Y98" s="253"/>
      <c r="Z98" s="254"/>
      <c r="AA98" s="252"/>
      <c r="AC98" s="136"/>
    </row>
  </sheetData>
  <mergeCells count="96">
    <mergeCell ref="L87:O87"/>
    <mergeCell ref="P87:S87"/>
    <mergeCell ref="T87:W87"/>
    <mergeCell ref="X87:AA87"/>
    <mergeCell ref="B95:S95"/>
    <mergeCell ref="M97:Q97"/>
    <mergeCell ref="L79:O79"/>
    <mergeCell ref="P79:S79"/>
    <mergeCell ref="T79:W79"/>
    <mergeCell ref="X79:AA79"/>
    <mergeCell ref="A85:AB85"/>
    <mergeCell ref="A87:A88"/>
    <mergeCell ref="B87:B88"/>
    <mergeCell ref="C87:C88"/>
    <mergeCell ref="D87:G87"/>
    <mergeCell ref="H87:K87"/>
    <mergeCell ref="A79:A80"/>
    <mergeCell ref="B79:B80"/>
    <mergeCell ref="C79:C80"/>
    <mergeCell ref="D79:G79"/>
    <mergeCell ref="H79:K79"/>
    <mergeCell ref="L64:O64"/>
    <mergeCell ref="P64:S64"/>
    <mergeCell ref="T64:W64"/>
    <mergeCell ref="X64:AA64"/>
    <mergeCell ref="A77:AB77"/>
    <mergeCell ref="A64:A65"/>
    <mergeCell ref="B64:B65"/>
    <mergeCell ref="C64:C65"/>
    <mergeCell ref="D64:G64"/>
    <mergeCell ref="H64:K64"/>
    <mergeCell ref="L50:O50"/>
    <mergeCell ref="P50:S50"/>
    <mergeCell ref="T50:W50"/>
    <mergeCell ref="X50:AA50"/>
    <mergeCell ref="A62:AB62"/>
    <mergeCell ref="A50:A51"/>
    <mergeCell ref="B50:B51"/>
    <mergeCell ref="C50:C51"/>
    <mergeCell ref="D50:G50"/>
    <mergeCell ref="H50:K50"/>
    <mergeCell ref="L43:O43"/>
    <mergeCell ref="P43:S43"/>
    <mergeCell ref="T43:W43"/>
    <mergeCell ref="X43:AA43"/>
    <mergeCell ref="A48:AB48"/>
    <mergeCell ref="A43:A44"/>
    <mergeCell ref="B43:B44"/>
    <mergeCell ref="C43:C44"/>
    <mergeCell ref="D43:G43"/>
    <mergeCell ref="H43:K43"/>
    <mergeCell ref="L33:O33"/>
    <mergeCell ref="P33:S33"/>
    <mergeCell ref="T33:W33"/>
    <mergeCell ref="X33:AA33"/>
    <mergeCell ref="A41:AB41"/>
    <mergeCell ref="A33:A34"/>
    <mergeCell ref="B33:B34"/>
    <mergeCell ref="C33:C34"/>
    <mergeCell ref="D33:G33"/>
    <mergeCell ref="H33:K33"/>
    <mergeCell ref="L24:O24"/>
    <mergeCell ref="P24:S24"/>
    <mergeCell ref="T24:W24"/>
    <mergeCell ref="X24:AA24"/>
    <mergeCell ref="A31:AB31"/>
    <mergeCell ref="A24:A25"/>
    <mergeCell ref="B24:B25"/>
    <mergeCell ref="C24:C25"/>
    <mergeCell ref="D24:G24"/>
    <mergeCell ref="H24:K24"/>
    <mergeCell ref="L17:O17"/>
    <mergeCell ref="P17:S17"/>
    <mergeCell ref="T17:W17"/>
    <mergeCell ref="X17:AA17"/>
    <mergeCell ref="A22:AB22"/>
    <mergeCell ref="A17:A18"/>
    <mergeCell ref="B17:B18"/>
    <mergeCell ref="C17:C18"/>
    <mergeCell ref="D17:G17"/>
    <mergeCell ref="H17:K17"/>
    <mergeCell ref="L8:O8"/>
    <mergeCell ref="P8:S8"/>
    <mergeCell ref="T8:W8"/>
    <mergeCell ref="X8:AA8"/>
    <mergeCell ref="A15:AB15"/>
    <mergeCell ref="A8:A9"/>
    <mergeCell ref="B8:B9"/>
    <mergeCell ref="C8:C9"/>
    <mergeCell ref="D8:G8"/>
    <mergeCell ref="H8:K8"/>
    <mergeCell ref="A1:AB1"/>
    <mergeCell ref="A2:AA2"/>
    <mergeCell ref="A3:AB3"/>
    <mergeCell ref="A4:AB4"/>
    <mergeCell ref="A6:A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12" orientation="landscape" horizontalDpi="180" verticalDpi="180" r:id="rId1"/>
  <rowBreaks count="4" manualBreakCount="4">
    <brk id="30" max="26" man="1"/>
    <brk id="47" max="26" man="1"/>
    <brk id="61" max="26" man="1"/>
    <brk id="76" max="2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</vt:lpstr>
      <vt:lpstr>ЗО</vt:lpstr>
      <vt:lpstr>ДО!Заголовки_для_печати</vt:lpstr>
      <vt:lpstr>ЗО!Заголовки_для_печати</vt:lpstr>
      <vt:lpstr>ДО!Область_печати</vt:lpstr>
      <vt:lpstr>ЗО!Область_печати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2018-10-05T09:07:15Z</dcterms:created>
  <dcterms:modified xsi:type="dcterms:W3CDTF">2018-10-09T08:31:02Z</dcterms:modified>
</cp:coreProperties>
</file>