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60" windowWidth="21012" windowHeight="8952"/>
  </bookViews>
  <sheets>
    <sheet name="дневное" sheetId="2" r:id="rId1"/>
    <sheet name="заочное" sheetId="1" r:id="rId2"/>
  </sheets>
  <externalReferences>
    <externalReference r:id="rId3"/>
    <externalReference r:id="rId4"/>
  </externalReferences>
  <definedNames>
    <definedName name="_xlnm.Print_Titles" localSheetId="0">дневное!$1:$4</definedName>
    <definedName name="_xlnm.Print_Titles" localSheetId="1">заочное!$1:$4</definedName>
    <definedName name="_xlnm.Print_Area" localSheetId="0">дневное!$A$1:$AB$92</definedName>
    <definedName name="_xlnm.Print_Area" localSheetId="1">заочное!$A$1:$AC$95</definedName>
  </definedNames>
  <calcPr calcId="124519"/>
</workbook>
</file>

<file path=xl/calcChain.xml><?xml version="1.0" encoding="utf-8"?>
<calcChain xmlns="http://schemas.openxmlformats.org/spreadsheetml/2006/main">
  <c r="K54" i="2"/>
  <c r="G54"/>
  <c r="W89"/>
  <c r="V89"/>
  <c r="U89"/>
  <c r="O89"/>
  <c r="K89"/>
  <c r="G89"/>
  <c r="X87"/>
  <c r="S87"/>
  <c r="AA87" s="1"/>
  <c r="R87"/>
  <c r="R89" s="1"/>
  <c r="Q87"/>
  <c r="N87"/>
  <c r="N89" s="1"/>
  <c r="M87"/>
  <c r="P87" s="1"/>
  <c r="J87"/>
  <c r="I87"/>
  <c r="L87" s="1"/>
  <c r="F87"/>
  <c r="E87"/>
  <c r="H87" s="1"/>
  <c r="X86"/>
  <c r="X89" s="1"/>
  <c r="S86"/>
  <c r="AA86" s="1"/>
  <c r="AA89" s="1"/>
  <c r="Q86"/>
  <c r="P86"/>
  <c r="P89" s="1"/>
  <c r="M86"/>
  <c r="J86"/>
  <c r="I86"/>
  <c r="F86"/>
  <c r="F89" s="1"/>
  <c r="E86"/>
  <c r="X85"/>
  <c r="S85"/>
  <c r="S89" s="1"/>
  <c r="Q85"/>
  <c r="Q89" s="1"/>
  <c r="M85"/>
  <c r="M89" s="1"/>
  <c r="J85"/>
  <c r="J89" s="1"/>
  <c r="I85"/>
  <c r="I89" s="1"/>
  <c r="F85"/>
  <c r="E85"/>
  <c r="H85" s="1"/>
  <c r="W80"/>
  <c r="V80"/>
  <c r="U80"/>
  <c r="O80"/>
  <c r="K80"/>
  <c r="G80"/>
  <c r="X78"/>
  <c r="X80" s="1"/>
  <c r="S78"/>
  <c r="S80" s="1"/>
  <c r="R78"/>
  <c r="T78" s="1"/>
  <c r="T80" s="1"/>
  <c r="Q78"/>
  <c r="Q80" s="1"/>
  <c r="N78"/>
  <c r="N80" s="1"/>
  <c r="M78"/>
  <c r="M80" s="1"/>
  <c r="J78"/>
  <c r="J80" s="1"/>
  <c r="I78"/>
  <c r="F78"/>
  <c r="F80" s="1"/>
  <c r="E78"/>
  <c r="E80" s="1"/>
  <c r="W73"/>
  <c r="V73"/>
  <c r="U73"/>
  <c r="O73"/>
  <c r="K73"/>
  <c r="G73"/>
  <c r="X71"/>
  <c r="S71"/>
  <c r="AA71" s="1"/>
  <c r="R71"/>
  <c r="T71" s="1"/>
  <c r="Q71"/>
  <c r="N71"/>
  <c r="M71"/>
  <c r="J71"/>
  <c r="I71"/>
  <c r="F71"/>
  <c r="E71"/>
  <c r="X70"/>
  <c r="S70"/>
  <c r="AA70" s="1"/>
  <c r="R70"/>
  <c r="Q70"/>
  <c r="N70"/>
  <c r="M70"/>
  <c r="J70"/>
  <c r="I70"/>
  <c r="L70" s="1"/>
  <c r="F70"/>
  <c r="E70"/>
  <c r="H70" s="1"/>
  <c r="X69"/>
  <c r="X73" s="1"/>
  <c r="S69"/>
  <c r="S73" s="1"/>
  <c r="R69"/>
  <c r="T69" s="1"/>
  <c r="Q69"/>
  <c r="Q73" s="1"/>
  <c r="N69"/>
  <c r="N73" s="1"/>
  <c r="M69"/>
  <c r="M73" s="1"/>
  <c r="J69"/>
  <c r="J73" s="1"/>
  <c r="I69"/>
  <c r="F69"/>
  <c r="F73" s="1"/>
  <c r="E69"/>
  <c r="E73" s="1"/>
  <c r="W64"/>
  <c r="V64"/>
  <c r="U64"/>
  <c r="O64"/>
  <c r="K64"/>
  <c r="G64"/>
  <c r="X62"/>
  <c r="S62"/>
  <c r="AA62" s="1"/>
  <c r="R62"/>
  <c r="Q62"/>
  <c r="N62"/>
  <c r="M62"/>
  <c r="J62"/>
  <c r="I62"/>
  <c r="L62" s="1"/>
  <c r="F62"/>
  <c r="E62"/>
  <c r="X61"/>
  <c r="S61"/>
  <c r="AA61" s="1"/>
  <c r="Q61"/>
  <c r="T61" s="1"/>
  <c r="N61"/>
  <c r="M61"/>
  <c r="P61" s="1"/>
  <c r="J61"/>
  <c r="I61"/>
  <c r="F61"/>
  <c r="E61"/>
  <c r="H61" s="1"/>
  <c r="X60"/>
  <c r="S60"/>
  <c r="AA60" s="1"/>
  <c r="R60"/>
  <c r="Q60"/>
  <c r="N60"/>
  <c r="M60"/>
  <c r="P60" s="1"/>
  <c r="J60"/>
  <c r="I60"/>
  <c r="L60" s="1"/>
  <c r="F60"/>
  <c r="E60"/>
  <c r="H60" s="1"/>
  <c r="X59"/>
  <c r="S59"/>
  <c r="S64" s="1"/>
  <c r="R59"/>
  <c r="R64" s="1"/>
  <c r="Q59"/>
  <c r="Q64" s="1"/>
  <c r="N59"/>
  <c r="M59"/>
  <c r="P59" s="1"/>
  <c r="J59"/>
  <c r="J64" s="1"/>
  <c r="I59"/>
  <c r="I64" s="1"/>
  <c r="F59"/>
  <c r="F64" s="1"/>
  <c r="E59"/>
  <c r="H59" s="1"/>
  <c r="O54"/>
  <c r="W53"/>
  <c r="W54" s="1"/>
  <c r="V53"/>
  <c r="U53"/>
  <c r="S53"/>
  <c r="R53"/>
  <c r="T53" s="1"/>
  <c r="Q53"/>
  <c r="N53"/>
  <c r="M53"/>
  <c r="J53"/>
  <c r="I53"/>
  <c r="F53"/>
  <c r="E53"/>
  <c r="AA52"/>
  <c r="V52"/>
  <c r="V54" s="1"/>
  <c r="U52"/>
  <c r="U54" s="1"/>
  <c r="S52"/>
  <c r="R52"/>
  <c r="T52" s="1"/>
  <c r="Q52"/>
  <c r="N52"/>
  <c r="M52"/>
  <c r="J52"/>
  <c r="I52"/>
  <c r="F52"/>
  <c r="E52"/>
  <c r="X51"/>
  <c r="S51"/>
  <c r="AA51" s="1"/>
  <c r="R51"/>
  <c r="Q51"/>
  <c r="N51"/>
  <c r="M51"/>
  <c r="J51"/>
  <c r="I51"/>
  <c r="L51" s="1"/>
  <c r="F51"/>
  <c r="E51"/>
  <c r="H51" s="1"/>
  <c r="X50"/>
  <c r="S50"/>
  <c r="AA50" s="1"/>
  <c r="R50"/>
  <c r="R54" s="1"/>
  <c r="Q50"/>
  <c r="N50"/>
  <c r="N54" s="1"/>
  <c r="M50"/>
  <c r="J50"/>
  <c r="J54" s="1"/>
  <c r="I50"/>
  <c r="F50"/>
  <c r="F54" s="1"/>
  <c r="E50"/>
  <c r="W45"/>
  <c r="V45"/>
  <c r="U45"/>
  <c r="O45"/>
  <c r="K45"/>
  <c r="G45"/>
  <c r="X43"/>
  <c r="S43"/>
  <c r="AA43" s="1"/>
  <c r="R43"/>
  <c r="T43" s="1"/>
  <c r="Q43"/>
  <c r="N43"/>
  <c r="M43"/>
  <c r="J43"/>
  <c r="I43"/>
  <c r="F43"/>
  <c r="E43"/>
  <c r="X42"/>
  <c r="S42"/>
  <c r="S45" s="1"/>
  <c r="R42"/>
  <c r="Q42"/>
  <c r="Q45" s="1"/>
  <c r="N42"/>
  <c r="M42"/>
  <c r="M45" s="1"/>
  <c r="J42"/>
  <c r="I42"/>
  <c r="L42" s="1"/>
  <c r="F42"/>
  <c r="E42"/>
  <c r="E45" s="1"/>
  <c r="U37"/>
  <c r="O37"/>
  <c r="K37"/>
  <c r="G37"/>
  <c r="AA35"/>
  <c r="S35"/>
  <c r="Q35"/>
  <c r="N35"/>
  <c r="M35"/>
  <c r="P35" s="1"/>
  <c r="J35"/>
  <c r="I35"/>
  <c r="F35"/>
  <c r="E35"/>
  <c r="H35" s="1"/>
  <c r="X34"/>
  <c r="S34"/>
  <c r="R34"/>
  <c r="Q34"/>
  <c r="N34"/>
  <c r="M34"/>
  <c r="P34" s="1"/>
  <c r="J34"/>
  <c r="I34"/>
  <c r="F34"/>
  <c r="E34"/>
  <c r="H34" s="1"/>
  <c r="W33"/>
  <c r="W37" s="1"/>
  <c r="V33"/>
  <c r="X33" s="1"/>
  <c r="U33"/>
  <c r="S33"/>
  <c r="AA33" s="1"/>
  <c r="R33"/>
  <c r="Q33"/>
  <c r="N33"/>
  <c r="M33"/>
  <c r="P33" s="1"/>
  <c r="J33"/>
  <c r="I33"/>
  <c r="F33"/>
  <c r="E33"/>
  <c r="H33" s="1"/>
  <c r="X32"/>
  <c r="X37" s="1"/>
  <c r="S32"/>
  <c r="AA32" s="1"/>
  <c r="R32"/>
  <c r="T32" s="1"/>
  <c r="Q32"/>
  <c r="N32"/>
  <c r="N37" s="1"/>
  <c r="M32"/>
  <c r="J32"/>
  <c r="J37" s="1"/>
  <c r="I32"/>
  <c r="F32"/>
  <c r="F37" s="1"/>
  <c r="E32"/>
  <c r="X27"/>
  <c r="W27"/>
  <c r="V27"/>
  <c r="U27"/>
  <c r="O27"/>
  <c r="K27"/>
  <c r="G27"/>
  <c r="S26"/>
  <c r="S25"/>
  <c r="AA25" s="1"/>
  <c r="R25"/>
  <c r="Q25"/>
  <c r="N25"/>
  <c r="M25"/>
  <c r="P25" s="1"/>
  <c r="J25"/>
  <c r="I25"/>
  <c r="F25"/>
  <c r="E25"/>
  <c r="H25" s="1"/>
  <c r="S24"/>
  <c r="AA24" s="1"/>
  <c r="R24"/>
  <c r="Q24"/>
  <c r="N24"/>
  <c r="M24"/>
  <c r="J24"/>
  <c r="I24"/>
  <c r="F24"/>
  <c r="E24"/>
  <c r="S23"/>
  <c r="AA23" s="1"/>
  <c r="R23"/>
  <c r="Q23"/>
  <c r="N23"/>
  <c r="M23"/>
  <c r="M27" s="1"/>
  <c r="J23"/>
  <c r="I23"/>
  <c r="F23"/>
  <c r="E23"/>
  <c r="E27" s="1"/>
  <c r="S22"/>
  <c r="R22"/>
  <c r="R27" s="1"/>
  <c r="Q22"/>
  <c r="N22"/>
  <c r="N27" s="1"/>
  <c r="M22"/>
  <c r="J22"/>
  <c r="J27" s="1"/>
  <c r="I22"/>
  <c r="F22"/>
  <c r="F27" s="1"/>
  <c r="E22"/>
  <c r="X17"/>
  <c r="W17"/>
  <c r="V17"/>
  <c r="U17"/>
  <c r="U91" s="1"/>
  <c r="O17"/>
  <c r="O91" s="1"/>
  <c r="K17"/>
  <c r="G17"/>
  <c r="G91" s="1"/>
  <c r="AB16"/>
  <c r="Z16"/>
  <c r="Y16"/>
  <c r="S15"/>
  <c r="AA15" s="1"/>
  <c r="R15"/>
  <c r="Q15"/>
  <c r="N15"/>
  <c r="M15"/>
  <c r="P15" s="1"/>
  <c r="J15"/>
  <c r="I15"/>
  <c r="F15"/>
  <c r="E15"/>
  <c r="H15" s="1"/>
  <c r="S14"/>
  <c r="AA14" s="1"/>
  <c r="R14"/>
  <c r="T14" s="1"/>
  <c r="Q14"/>
  <c r="N14"/>
  <c r="M14"/>
  <c r="J14"/>
  <c r="I14"/>
  <c r="F14"/>
  <c r="E14"/>
  <c r="AA13"/>
  <c r="S13"/>
  <c r="R13"/>
  <c r="Q13"/>
  <c r="N13"/>
  <c r="M13"/>
  <c r="J13"/>
  <c r="Z13" s="1"/>
  <c r="I13"/>
  <c r="F13"/>
  <c r="E13"/>
  <c r="S12"/>
  <c r="AA12" s="1"/>
  <c r="R12"/>
  <c r="Q12"/>
  <c r="N12"/>
  <c r="M12"/>
  <c r="P12" s="1"/>
  <c r="J12"/>
  <c r="I12"/>
  <c r="F12"/>
  <c r="E12"/>
  <c r="H12" s="1"/>
  <c r="S11"/>
  <c r="AA11" s="1"/>
  <c r="R11"/>
  <c r="R17" s="1"/>
  <c r="Q11"/>
  <c r="N11"/>
  <c r="M11"/>
  <c r="J11"/>
  <c r="J17" s="1"/>
  <c r="I11"/>
  <c r="F11"/>
  <c r="E11"/>
  <c r="S10"/>
  <c r="AA10" s="1"/>
  <c r="R10"/>
  <c r="Q10"/>
  <c r="Q17" s="1"/>
  <c r="N10"/>
  <c r="M10"/>
  <c r="M17" s="1"/>
  <c r="J10"/>
  <c r="I10"/>
  <c r="F10"/>
  <c r="E10"/>
  <c r="E17" s="1"/>
  <c r="Y10" l="1"/>
  <c r="Y12"/>
  <c r="Y15"/>
  <c r="Y23"/>
  <c r="Z24"/>
  <c r="Y25"/>
  <c r="Y33"/>
  <c r="I37"/>
  <c r="Q37"/>
  <c r="S37"/>
  <c r="Y35"/>
  <c r="AA42"/>
  <c r="AA45" s="1"/>
  <c r="Z43"/>
  <c r="Y51"/>
  <c r="Z52"/>
  <c r="Z53"/>
  <c r="Y61"/>
  <c r="E64"/>
  <c r="M64"/>
  <c r="Y70"/>
  <c r="Z71"/>
  <c r="S54"/>
  <c r="Z14"/>
  <c r="F17"/>
  <c r="Z10"/>
  <c r="N17"/>
  <c r="H11"/>
  <c r="Y11"/>
  <c r="P11"/>
  <c r="Z12"/>
  <c r="H13"/>
  <c r="L13"/>
  <c r="Y13"/>
  <c r="Y17" s="1"/>
  <c r="H14"/>
  <c r="Y14"/>
  <c r="P14"/>
  <c r="Z15"/>
  <c r="W91"/>
  <c r="H22"/>
  <c r="I27"/>
  <c r="P22"/>
  <c r="Q27"/>
  <c r="S27"/>
  <c r="Z23"/>
  <c r="T23"/>
  <c r="H24"/>
  <c r="Y24"/>
  <c r="P24"/>
  <c r="Z25"/>
  <c r="T25"/>
  <c r="E37"/>
  <c r="L32"/>
  <c r="M37"/>
  <c r="Z33"/>
  <c r="T33"/>
  <c r="Z34"/>
  <c r="Z35"/>
  <c r="F45"/>
  <c r="J45"/>
  <c r="N45"/>
  <c r="T42"/>
  <c r="T45" s="1"/>
  <c r="X45"/>
  <c r="H43"/>
  <c r="L43"/>
  <c r="Y43"/>
  <c r="I45"/>
  <c r="H50"/>
  <c r="I54"/>
  <c r="Y50"/>
  <c r="Q54"/>
  <c r="Z51"/>
  <c r="T51"/>
  <c r="H52"/>
  <c r="L52"/>
  <c r="Y52"/>
  <c r="H53"/>
  <c r="Y53"/>
  <c r="P53"/>
  <c r="AA53"/>
  <c r="AA54" s="1"/>
  <c r="X53"/>
  <c r="Z59"/>
  <c r="X64"/>
  <c r="Z60"/>
  <c r="Z61"/>
  <c r="Z62"/>
  <c r="T62"/>
  <c r="L69"/>
  <c r="AA69"/>
  <c r="AA73" s="1"/>
  <c r="Z70"/>
  <c r="T70"/>
  <c r="H71"/>
  <c r="L71"/>
  <c r="Y71"/>
  <c r="I73"/>
  <c r="L78"/>
  <c r="L80" s="1"/>
  <c r="AA78"/>
  <c r="AA80" s="1"/>
  <c r="I80"/>
  <c r="E89"/>
  <c r="L86"/>
  <c r="E54"/>
  <c r="L45"/>
  <c r="Q91"/>
  <c r="AA17"/>
  <c r="J91"/>
  <c r="T73"/>
  <c r="L73"/>
  <c r="L89"/>
  <c r="H10"/>
  <c r="H17" s="1"/>
  <c r="P10"/>
  <c r="T10"/>
  <c r="L11"/>
  <c r="T12"/>
  <c r="L14"/>
  <c r="AB14" s="1"/>
  <c r="T15"/>
  <c r="I17"/>
  <c r="I91" s="1"/>
  <c r="S17"/>
  <c r="T22"/>
  <c r="T27" s="1"/>
  <c r="Z22"/>
  <c r="L23"/>
  <c r="T24"/>
  <c r="L25"/>
  <c r="AB25" s="1"/>
  <c r="Z32"/>
  <c r="L33"/>
  <c r="AB33" s="1"/>
  <c r="T34"/>
  <c r="Y34"/>
  <c r="AA34"/>
  <c r="AA37" s="1"/>
  <c r="R37"/>
  <c r="R91" s="1"/>
  <c r="V37"/>
  <c r="V91" s="1"/>
  <c r="Z42"/>
  <c r="Z45" s="1"/>
  <c r="R45"/>
  <c r="L50"/>
  <c r="Z50"/>
  <c r="X52"/>
  <c r="X54" s="1"/>
  <c r="X91" s="1"/>
  <c r="L53"/>
  <c r="AB53" s="1"/>
  <c r="E91"/>
  <c r="M54"/>
  <c r="M91" s="1"/>
  <c r="T59"/>
  <c r="T64" s="1"/>
  <c r="Y59"/>
  <c r="AA59"/>
  <c r="AA64" s="1"/>
  <c r="T60"/>
  <c r="AB60" s="1"/>
  <c r="Y60"/>
  <c r="N64"/>
  <c r="N91" s="1"/>
  <c r="Z69"/>
  <c r="Z73" s="1"/>
  <c r="R73"/>
  <c r="Z78"/>
  <c r="Z80" s="1"/>
  <c r="R80"/>
  <c r="L85"/>
  <c r="T85"/>
  <c r="H86"/>
  <c r="H89" s="1"/>
  <c r="T86"/>
  <c r="Y86"/>
  <c r="T87"/>
  <c r="AB87" s="1"/>
  <c r="Y87"/>
  <c r="L10"/>
  <c r="T11"/>
  <c r="Z11"/>
  <c r="Z17" s="1"/>
  <c r="L12"/>
  <c r="AB12" s="1"/>
  <c r="P13"/>
  <c r="AB13" s="1"/>
  <c r="L15"/>
  <c r="AB15" s="1"/>
  <c r="L22"/>
  <c r="Y22"/>
  <c r="Y27" s="1"/>
  <c r="AA22"/>
  <c r="AA27" s="1"/>
  <c r="H23"/>
  <c r="H27" s="1"/>
  <c r="P23"/>
  <c r="P27" s="1"/>
  <c r="L24"/>
  <c r="AB24" s="1"/>
  <c r="H32"/>
  <c r="H37" s="1"/>
  <c r="P32"/>
  <c r="P37" s="1"/>
  <c r="Y32"/>
  <c r="L34"/>
  <c r="AB34" s="1"/>
  <c r="L35"/>
  <c r="AB35" s="1"/>
  <c r="H42"/>
  <c r="H45" s="1"/>
  <c r="P42"/>
  <c r="Y42"/>
  <c r="Y45" s="1"/>
  <c r="P43"/>
  <c r="AB43" s="1"/>
  <c r="P50"/>
  <c r="T50"/>
  <c r="T54" s="1"/>
  <c r="P51"/>
  <c r="AB51" s="1"/>
  <c r="P52"/>
  <c r="L59"/>
  <c r="L61"/>
  <c r="AB61" s="1"/>
  <c r="H62"/>
  <c r="H64" s="1"/>
  <c r="P62"/>
  <c r="P64" s="1"/>
  <c r="Y62"/>
  <c r="H69"/>
  <c r="H73" s="1"/>
  <c r="P69"/>
  <c r="AB69" s="1"/>
  <c r="Y69"/>
  <c r="Y73" s="1"/>
  <c r="P70"/>
  <c r="AB70" s="1"/>
  <c r="P71"/>
  <c r="AB71" s="1"/>
  <c r="H78"/>
  <c r="H80" s="1"/>
  <c r="P78"/>
  <c r="P80" s="1"/>
  <c r="Y78"/>
  <c r="Y80" s="1"/>
  <c r="Z86"/>
  <c r="Z87"/>
  <c r="AB52" l="1"/>
  <c r="Y37"/>
  <c r="Z54"/>
  <c r="T37"/>
  <c r="Z37"/>
  <c r="Z27"/>
  <c r="S91"/>
  <c r="F91"/>
  <c r="Z64"/>
  <c r="Y54"/>
  <c r="H54"/>
  <c r="AB73"/>
  <c r="L27"/>
  <c r="AB22"/>
  <c r="L17"/>
  <c r="AB10"/>
  <c r="Z89"/>
  <c r="Z91" s="1"/>
  <c r="P45"/>
  <c r="T89"/>
  <c r="Y64"/>
  <c r="T17"/>
  <c r="T91" s="1"/>
  <c r="H91"/>
  <c r="AB86"/>
  <c r="AB89" s="1"/>
  <c r="AB78"/>
  <c r="AB80" s="1"/>
  <c r="AB32"/>
  <c r="AB37" s="1"/>
  <c r="AA91"/>
  <c r="AB59"/>
  <c r="L64"/>
  <c r="L54"/>
  <c r="AB50"/>
  <c r="AB54" s="1"/>
  <c r="P73"/>
  <c r="P54"/>
  <c r="Y89"/>
  <c r="AB23"/>
  <c r="AB11"/>
  <c r="P17"/>
  <c r="P91" s="1"/>
  <c r="L37"/>
  <c r="AB62"/>
  <c r="Y91"/>
  <c r="AB42"/>
  <c r="AB45" s="1"/>
  <c r="AB64" l="1"/>
  <c r="L91"/>
  <c r="AB17"/>
  <c r="AB27"/>
  <c r="AB91" l="1"/>
  <c r="V94" i="1" l="1"/>
  <c r="R94"/>
  <c r="N94"/>
  <c r="J94"/>
  <c r="F94"/>
  <c r="Z93"/>
  <c r="V93"/>
  <c r="R93"/>
  <c r="N93"/>
  <c r="J93"/>
  <c r="F93"/>
  <c r="Z92"/>
  <c r="U92"/>
  <c r="T92"/>
  <c r="W92" s="1"/>
  <c r="Q92"/>
  <c r="P92"/>
  <c r="P93" s="1"/>
  <c r="M92"/>
  <c r="L92"/>
  <c r="I92"/>
  <c r="H92"/>
  <c r="H93" s="1"/>
  <c r="E92"/>
  <c r="D92"/>
  <c r="G92" s="1"/>
  <c r="Z90"/>
  <c r="U90"/>
  <c r="U93" s="1"/>
  <c r="T90"/>
  <c r="T93" s="1"/>
  <c r="Q90"/>
  <c r="Q93" s="1"/>
  <c r="P90"/>
  <c r="M90"/>
  <c r="L90"/>
  <c r="L93" s="1"/>
  <c r="I90"/>
  <c r="I93" s="1"/>
  <c r="H90"/>
  <c r="K90" s="1"/>
  <c r="E90"/>
  <c r="E93" s="1"/>
  <c r="D90"/>
  <c r="AC88"/>
  <c r="AC87"/>
  <c r="AC86"/>
  <c r="AC85"/>
  <c r="V84"/>
  <c r="R84"/>
  <c r="N84"/>
  <c r="L84"/>
  <c r="J84"/>
  <c r="H84"/>
  <c r="F84"/>
  <c r="Z83"/>
  <c r="U83"/>
  <c r="T83"/>
  <c r="Q83"/>
  <c r="P83"/>
  <c r="S83" s="1"/>
  <c r="M83"/>
  <c r="L83"/>
  <c r="O83" s="1"/>
  <c r="I83"/>
  <c r="H83"/>
  <c r="X83" s="1"/>
  <c r="E83"/>
  <c r="Y83" s="1"/>
  <c r="D83"/>
  <c r="Z82"/>
  <c r="U82"/>
  <c r="T82"/>
  <c r="T84" s="1"/>
  <c r="Q82"/>
  <c r="P82"/>
  <c r="S82" s="1"/>
  <c r="M82"/>
  <c r="L82"/>
  <c r="O82" s="1"/>
  <c r="I82"/>
  <c r="Y82" s="1"/>
  <c r="AC82" s="1"/>
  <c r="H82"/>
  <c r="E82"/>
  <c r="D82"/>
  <c r="X82" s="1"/>
  <c r="AA82" s="1"/>
  <c r="Z81"/>
  <c r="U81"/>
  <c r="U84" s="1"/>
  <c r="T81"/>
  <c r="Q81"/>
  <c r="Q84" s="1"/>
  <c r="P81"/>
  <c r="P84" s="1"/>
  <c r="M81"/>
  <c r="M84" s="1"/>
  <c r="L81"/>
  <c r="O81" s="1"/>
  <c r="I81"/>
  <c r="I84" s="1"/>
  <c r="H81"/>
  <c r="X81" s="1"/>
  <c r="X84" s="1"/>
  <c r="E81"/>
  <c r="D81"/>
  <c r="AC80"/>
  <c r="AC79"/>
  <c r="AC78"/>
  <c r="AC77"/>
  <c r="V76"/>
  <c r="R76"/>
  <c r="Q76"/>
  <c r="N76"/>
  <c r="J76"/>
  <c r="F76"/>
  <c r="Z73"/>
  <c r="U73"/>
  <c r="T73"/>
  <c r="W73" s="1"/>
  <c r="Q73"/>
  <c r="P73"/>
  <c r="S73" s="1"/>
  <c r="M73"/>
  <c r="L73"/>
  <c r="O73" s="1"/>
  <c r="I73"/>
  <c r="Y73" s="1"/>
  <c r="AC73" s="1"/>
  <c r="H73"/>
  <c r="E73"/>
  <c r="D73"/>
  <c r="X73" s="1"/>
  <c r="AA73" s="1"/>
  <c r="Z72"/>
  <c r="U72"/>
  <c r="T72"/>
  <c r="Q72"/>
  <c r="P72"/>
  <c r="S72" s="1"/>
  <c r="M72"/>
  <c r="L72"/>
  <c r="O72" s="1"/>
  <c r="I72"/>
  <c r="H72"/>
  <c r="X72" s="1"/>
  <c r="E72"/>
  <c r="Y72" s="1"/>
  <c r="D72"/>
  <c r="Z71"/>
  <c r="U71"/>
  <c r="T71"/>
  <c r="W71" s="1"/>
  <c r="Q71"/>
  <c r="P71"/>
  <c r="S71" s="1"/>
  <c r="M71"/>
  <c r="L71"/>
  <c r="O71" s="1"/>
  <c r="I71"/>
  <c r="Y71" s="1"/>
  <c r="AC71" s="1"/>
  <c r="H71"/>
  <c r="E71"/>
  <c r="D71"/>
  <c r="X71" s="1"/>
  <c r="AA71" s="1"/>
  <c r="Z70"/>
  <c r="U70"/>
  <c r="T70"/>
  <c r="Q70"/>
  <c r="P70"/>
  <c r="S70" s="1"/>
  <c r="M70"/>
  <c r="L70"/>
  <c r="O70" s="1"/>
  <c r="I70"/>
  <c r="H70"/>
  <c r="X70" s="1"/>
  <c r="E70"/>
  <c r="Y70" s="1"/>
  <c r="D70"/>
  <c r="Z69"/>
  <c r="U69"/>
  <c r="T69"/>
  <c r="W69" s="1"/>
  <c r="Q69"/>
  <c r="P69"/>
  <c r="S69" s="1"/>
  <c r="M69"/>
  <c r="L69"/>
  <c r="O69" s="1"/>
  <c r="I69"/>
  <c r="Y69" s="1"/>
  <c r="AC69" s="1"/>
  <c r="H69"/>
  <c r="E69"/>
  <c r="D69"/>
  <c r="X69" s="1"/>
  <c r="AA69" s="1"/>
  <c r="Z68"/>
  <c r="U68"/>
  <c r="T68"/>
  <c r="Q68"/>
  <c r="P68"/>
  <c r="S68" s="1"/>
  <c r="M68"/>
  <c r="L68"/>
  <c r="O68" s="1"/>
  <c r="I68"/>
  <c r="H68"/>
  <c r="X68" s="1"/>
  <c r="E68"/>
  <c r="Y68" s="1"/>
  <c r="D68"/>
  <c r="Z67"/>
  <c r="U67"/>
  <c r="T67"/>
  <c r="W67" s="1"/>
  <c r="Q67"/>
  <c r="P67"/>
  <c r="S67" s="1"/>
  <c r="M67"/>
  <c r="L67"/>
  <c r="O67" s="1"/>
  <c r="I67"/>
  <c r="Y67" s="1"/>
  <c r="AC67" s="1"/>
  <c r="H67"/>
  <c r="E67"/>
  <c r="D67"/>
  <c r="X67" s="1"/>
  <c r="AA67" s="1"/>
  <c r="Z66"/>
  <c r="U66"/>
  <c r="U76" s="1"/>
  <c r="T66"/>
  <c r="Q66"/>
  <c r="P66"/>
  <c r="P76" s="1"/>
  <c r="M66"/>
  <c r="M76" s="1"/>
  <c r="L66"/>
  <c r="L76" s="1"/>
  <c r="I66"/>
  <c r="H66"/>
  <c r="H76" s="1"/>
  <c r="E66"/>
  <c r="Y66" s="1"/>
  <c r="Y76" s="1"/>
  <c r="D66"/>
  <c r="AC65"/>
  <c r="AC64"/>
  <c r="AC63"/>
  <c r="AC62"/>
  <c r="V61"/>
  <c r="R61"/>
  <c r="N61"/>
  <c r="F61"/>
  <c r="Z59"/>
  <c r="U59"/>
  <c r="T59"/>
  <c r="W59" s="1"/>
  <c r="Q59"/>
  <c r="P59"/>
  <c r="S59" s="1"/>
  <c r="M59"/>
  <c r="L59"/>
  <c r="I59"/>
  <c r="H59"/>
  <c r="X59" s="1"/>
  <c r="AB59" s="1"/>
  <c r="E59"/>
  <c r="D59"/>
  <c r="G59" s="1"/>
  <c r="Z58"/>
  <c r="U58"/>
  <c r="T58"/>
  <c r="W58" s="1"/>
  <c r="Q58"/>
  <c r="Y58" s="1"/>
  <c r="P58"/>
  <c r="M58"/>
  <c r="L58"/>
  <c r="O58" s="1"/>
  <c r="I58"/>
  <c r="H58"/>
  <c r="K58" s="1"/>
  <c r="E58"/>
  <c r="D58"/>
  <c r="W57"/>
  <c r="S57"/>
  <c r="W56"/>
  <c r="S56"/>
  <c r="Z55"/>
  <c r="U55"/>
  <c r="T55"/>
  <c r="W55" s="1"/>
  <c r="Q55"/>
  <c r="P55"/>
  <c r="S55" s="1"/>
  <c r="M55"/>
  <c r="L55"/>
  <c r="I55"/>
  <c r="H55"/>
  <c r="X55" s="1"/>
  <c r="AB55" s="1"/>
  <c r="E55"/>
  <c r="D55"/>
  <c r="G55" s="1"/>
  <c r="Z54"/>
  <c r="U54"/>
  <c r="T54"/>
  <c r="W54" s="1"/>
  <c r="Q54"/>
  <c r="Y54" s="1"/>
  <c r="P54"/>
  <c r="M54"/>
  <c r="L54"/>
  <c r="O54" s="1"/>
  <c r="I54"/>
  <c r="H54"/>
  <c r="K54" s="1"/>
  <c r="E54"/>
  <c r="D54"/>
  <c r="Z53"/>
  <c r="U53"/>
  <c r="U61" s="1"/>
  <c r="T53"/>
  <c r="W53" s="1"/>
  <c r="Q53"/>
  <c r="P53"/>
  <c r="S53" s="1"/>
  <c r="M53"/>
  <c r="M61" s="1"/>
  <c r="L53"/>
  <c r="I53"/>
  <c r="H53"/>
  <c r="H61" s="1"/>
  <c r="E53"/>
  <c r="D53"/>
  <c r="G53" s="1"/>
  <c r="Z52"/>
  <c r="Z61" s="1"/>
  <c r="U52"/>
  <c r="T52"/>
  <c r="T61" s="1"/>
  <c r="Q52"/>
  <c r="Q61" s="1"/>
  <c r="P52"/>
  <c r="P61" s="1"/>
  <c r="M52"/>
  <c r="L52"/>
  <c r="L61" s="1"/>
  <c r="I52"/>
  <c r="I61" s="1"/>
  <c r="H52"/>
  <c r="K52" s="1"/>
  <c r="E52"/>
  <c r="E61" s="1"/>
  <c r="D52"/>
  <c r="AC51"/>
  <c r="AC50"/>
  <c r="AC49"/>
  <c r="AC48"/>
  <c r="V47"/>
  <c r="T47"/>
  <c r="R47"/>
  <c r="P47"/>
  <c r="N47"/>
  <c r="F47"/>
  <c r="E47"/>
  <c r="Z46"/>
  <c r="U46"/>
  <c r="T46"/>
  <c r="W46" s="1"/>
  <c r="Q46"/>
  <c r="Y46" s="1"/>
  <c r="P46"/>
  <c r="M46"/>
  <c r="L46"/>
  <c r="L47" s="1"/>
  <c r="I46"/>
  <c r="I47" s="1"/>
  <c r="H46"/>
  <c r="K46" s="1"/>
  <c r="E46"/>
  <c r="D46"/>
  <c r="Z45"/>
  <c r="U45"/>
  <c r="U47" s="1"/>
  <c r="T45"/>
  <c r="W45" s="1"/>
  <c r="Q45"/>
  <c r="Q47" s="1"/>
  <c r="P45"/>
  <c r="S45" s="1"/>
  <c r="M45"/>
  <c r="M47" s="1"/>
  <c r="L45"/>
  <c r="I45"/>
  <c r="H45"/>
  <c r="H47" s="1"/>
  <c r="E45"/>
  <c r="D45"/>
  <c r="D47" s="1"/>
  <c r="AC44"/>
  <c r="AC43"/>
  <c r="AC42"/>
  <c r="AC41"/>
  <c r="V40"/>
  <c r="N40"/>
  <c r="J40"/>
  <c r="F40"/>
  <c r="Z39"/>
  <c r="U39"/>
  <c r="T39"/>
  <c r="W39" s="1"/>
  <c r="Q39"/>
  <c r="P39"/>
  <c r="S39" s="1"/>
  <c r="M39"/>
  <c r="L39"/>
  <c r="O39" s="1"/>
  <c r="I39"/>
  <c r="Y39" s="1"/>
  <c r="AC39" s="1"/>
  <c r="H39"/>
  <c r="E39"/>
  <c r="D39"/>
  <c r="X39" s="1"/>
  <c r="Z38"/>
  <c r="U38"/>
  <c r="U40" s="1"/>
  <c r="T38"/>
  <c r="R38"/>
  <c r="R40" s="1"/>
  <c r="Q38"/>
  <c r="S38" s="1"/>
  <c r="P38"/>
  <c r="M38"/>
  <c r="L38"/>
  <c r="O38" s="1"/>
  <c r="I38"/>
  <c r="H38"/>
  <c r="K38" s="1"/>
  <c r="E38"/>
  <c r="Y38" s="1"/>
  <c r="D38"/>
  <c r="X38" s="1"/>
  <c r="Z37"/>
  <c r="U37"/>
  <c r="T37"/>
  <c r="W37" s="1"/>
  <c r="Q37"/>
  <c r="P37"/>
  <c r="S37" s="1"/>
  <c r="M37"/>
  <c r="L37"/>
  <c r="I37"/>
  <c r="H37"/>
  <c r="X37" s="1"/>
  <c r="AB37" s="1"/>
  <c r="E37"/>
  <c r="D37"/>
  <c r="G37" s="1"/>
  <c r="Z36"/>
  <c r="U36"/>
  <c r="T36"/>
  <c r="W36" s="1"/>
  <c r="Q36"/>
  <c r="Q40" s="1"/>
  <c r="P36"/>
  <c r="M36"/>
  <c r="L36"/>
  <c r="L94" s="1"/>
  <c r="I36"/>
  <c r="H36"/>
  <c r="K36" s="1"/>
  <c r="E36"/>
  <c r="D36"/>
  <c r="Z35"/>
  <c r="U35"/>
  <c r="T35"/>
  <c r="T40" s="1"/>
  <c r="Q35"/>
  <c r="P35"/>
  <c r="P40" s="1"/>
  <c r="M35"/>
  <c r="M40" s="1"/>
  <c r="L35"/>
  <c r="I35"/>
  <c r="H35"/>
  <c r="H40" s="1"/>
  <c r="E35"/>
  <c r="D35"/>
  <c r="D40" s="1"/>
  <c r="AC34"/>
  <c r="AC33"/>
  <c r="AC32"/>
  <c r="AC31"/>
  <c r="V30"/>
  <c r="R30"/>
  <c r="Q30"/>
  <c r="N30"/>
  <c r="M30"/>
  <c r="J30"/>
  <c r="I30"/>
  <c r="F30"/>
  <c r="Z29"/>
  <c r="U29"/>
  <c r="T29"/>
  <c r="Q29"/>
  <c r="P29"/>
  <c r="S29" s="1"/>
  <c r="M29"/>
  <c r="L29"/>
  <c r="O29" s="1"/>
  <c r="I29"/>
  <c r="H29"/>
  <c r="X29" s="1"/>
  <c r="E29"/>
  <c r="Y29" s="1"/>
  <c r="D29"/>
  <c r="W28"/>
  <c r="Z27"/>
  <c r="U27"/>
  <c r="U30" s="1"/>
  <c r="T27"/>
  <c r="T30" s="1"/>
  <c r="Q27"/>
  <c r="P27"/>
  <c r="P30" s="1"/>
  <c r="M27"/>
  <c r="L27"/>
  <c r="L30" s="1"/>
  <c r="I27"/>
  <c r="H27"/>
  <c r="H30" s="1"/>
  <c r="E27"/>
  <c r="Y27" s="1"/>
  <c r="Y30" s="1"/>
  <c r="D27"/>
  <c r="D30" s="1"/>
  <c r="AC25"/>
  <c r="AC24"/>
  <c r="AC23"/>
  <c r="AC22"/>
  <c r="V21"/>
  <c r="R21"/>
  <c r="Q21"/>
  <c r="N21"/>
  <c r="J21"/>
  <c r="F21"/>
  <c r="Z20"/>
  <c r="U20"/>
  <c r="T20"/>
  <c r="W20" s="1"/>
  <c r="Q20"/>
  <c r="P20"/>
  <c r="S20" s="1"/>
  <c r="M20"/>
  <c r="L20"/>
  <c r="O20" s="1"/>
  <c r="I20"/>
  <c r="Y20" s="1"/>
  <c r="AC20" s="1"/>
  <c r="H20"/>
  <c r="E20"/>
  <c r="D20"/>
  <c r="X20" s="1"/>
  <c r="AA20" s="1"/>
  <c r="Z19"/>
  <c r="U19"/>
  <c r="U21" s="1"/>
  <c r="T19"/>
  <c r="Q19"/>
  <c r="P19"/>
  <c r="P21" s="1"/>
  <c r="M19"/>
  <c r="M21" s="1"/>
  <c r="L19"/>
  <c r="L21" s="1"/>
  <c r="I19"/>
  <c r="H19"/>
  <c r="H21" s="1"/>
  <c r="E19"/>
  <c r="Y19" s="1"/>
  <c r="Y21" s="1"/>
  <c r="D19"/>
  <c r="AC18"/>
  <c r="AC17"/>
  <c r="AC16"/>
  <c r="AC15"/>
  <c r="V14"/>
  <c r="U14"/>
  <c r="R14"/>
  <c r="Q14"/>
  <c r="N14"/>
  <c r="M14"/>
  <c r="J14"/>
  <c r="F14"/>
  <c r="Z10"/>
  <c r="Z14" s="1"/>
  <c r="U10"/>
  <c r="T10"/>
  <c r="T14" s="1"/>
  <c r="Q10"/>
  <c r="P10"/>
  <c r="P14" s="1"/>
  <c r="M10"/>
  <c r="M94" s="1"/>
  <c r="L10"/>
  <c r="L14" s="1"/>
  <c r="I10"/>
  <c r="I94" s="1"/>
  <c r="H10"/>
  <c r="E10"/>
  <c r="D10"/>
  <c r="AA39" l="1"/>
  <c r="D14"/>
  <c r="X10"/>
  <c r="Z21"/>
  <c r="Z30"/>
  <c r="AC38"/>
  <c r="AA38"/>
  <c r="Z76"/>
  <c r="AC68"/>
  <c r="AA68"/>
  <c r="AC70"/>
  <c r="AA70"/>
  <c r="AC72"/>
  <c r="AA72"/>
  <c r="E84"/>
  <c r="Y81"/>
  <c r="Y84" s="1"/>
  <c r="AA81"/>
  <c r="AC83"/>
  <c r="AA83"/>
  <c r="H14"/>
  <c r="K10"/>
  <c r="Z40"/>
  <c r="G10"/>
  <c r="W10"/>
  <c r="I14"/>
  <c r="S19"/>
  <c r="S21" s="1"/>
  <c r="G20"/>
  <c r="AB20"/>
  <c r="I21"/>
  <c r="S27"/>
  <c r="S30" s="1"/>
  <c r="AA29"/>
  <c r="E30"/>
  <c r="K35"/>
  <c r="X35"/>
  <c r="O36"/>
  <c r="Y36"/>
  <c r="K37"/>
  <c r="G39"/>
  <c r="AB39"/>
  <c r="I40"/>
  <c r="K45"/>
  <c r="K47" s="1"/>
  <c r="W47"/>
  <c r="X45"/>
  <c r="O46"/>
  <c r="O52"/>
  <c r="Y52"/>
  <c r="K53"/>
  <c r="K61" s="1"/>
  <c r="X53"/>
  <c r="AB53" s="1"/>
  <c r="K55"/>
  <c r="K59"/>
  <c r="S66"/>
  <c r="S76" s="1"/>
  <c r="G67"/>
  <c r="AB67"/>
  <c r="G69"/>
  <c r="AB69"/>
  <c r="G71"/>
  <c r="AB71"/>
  <c r="G73"/>
  <c r="AB73"/>
  <c r="I76"/>
  <c r="O84"/>
  <c r="S81"/>
  <c r="S84" s="1"/>
  <c r="G82"/>
  <c r="W82"/>
  <c r="AB82"/>
  <c r="D84"/>
  <c r="K93"/>
  <c r="O90"/>
  <c r="Y90"/>
  <c r="K92"/>
  <c r="X92"/>
  <c r="AB92" s="1"/>
  <c r="D94"/>
  <c r="H94"/>
  <c r="P94"/>
  <c r="T94"/>
  <c r="E94"/>
  <c r="O10"/>
  <c r="Q94"/>
  <c r="U94"/>
  <c r="Y10"/>
  <c r="E14"/>
  <c r="D21"/>
  <c r="K19"/>
  <c r="T21"/>
  <c r="X19"/>
  <c r="X21" s="1"/>
  <c r="AB19"/>
  <c r="K20"/>
  <c r="E21"/>
  <c r="K27"/>
  <c r="X27"/>
  <c r="X30" s="1"/>
  <c r="G29"/>
  <c r="K29"/>
  <c r="W29"/>
  <c r="AC29"/>
  <c r="Y35"/>
  <c r="Y40" s="1"/>
  <c r="L40"/>
  <c r="S35"/>
  <c r="S40" s="1"/>
  <c r="X36"/>
  <c r="AA36" s="1"/>
  <c r="G36"/>
  <c r="S36"/>
  <c r="AB36"/>
  <c r="Y37"/>
  <c r="AA37" s="1"/>
  <c r="O37"/>
  <c r="G38"/>
  <c r="W38"/>
  <c r="AB38"/>
  <c r="K39"/>
  <c r="E40"/>
  <c r="Y45"/>
  <c r="Y47" s="1"/>
  <c r="O45"/>
  <c r="O47" s="1"/>
  <c r="X46"/>
  <c r="AA46" s="1"/>
  <c r="G46"/>
  <c r="S46"/>
  <c r="S47" s="1"/>
  <c r="Z47"/>
  <c r="X52"/>
  <c r="G52"/>
  <c r="W52"/>
  <c r="W61" s="1"/>
  <c r="Y53"/>
  <c r="AC53" s="1"/>
  <c r="O53"/>
  <c r="X54"/>
  <c r="AA54" s="1"/>
  <c r="G54"/>
  <c r="S54"/>
  <c r="AB54"/>
  <c r="Y55"/>
  <c r="AA55" s="1"/>
  <c r="O55"/>
  <c r="X58"/>
  <c r="AA58" s="1"/>
  <c r="G58"/>
  <c r="S58"/>
  <c r="AB58"/>
  <c r="Y59"/>
  <c r="AA59" s="1"/>
  <c r="O59"/>
  <c r="D61"/>
  <c r="D76"/>
  <c r="K66"/>
  <c r="T76"/>
  <c r="X66"/>
  <c r="X76" s="1"/>
  <c r="AB66"/>
  <c r="K67"/>
  <c r="G68"/>
  <c r="K68"/>
  <c r="W68"/>
  <c r="AB68"/>
  <c r="K69"/>
  <c r="G70"/>
  <c r="K70"/>
  <c r="W70"/>
  <c r="AB70"/>
  <c r="K71"/>
  <c r="G72"/>
  <c r="K72"/>
  <c r="W72"/>
  <c r="AB72"/>
  <c r="K73"/>
  <c r="E76"/>
  <c r="G81"/>
  <c r="G84" s="1"/>
  <c r="K81"/>
  <c r="W81"/>
  <c r="W84" s="1"/>
  <c r="AB81"/>
  <c r="K82"/>
  <c r="G83"/>
  <c r="K83"/>
  <c r="W83"/>
  <c r="AB83"/>
  <c r="Z84"/>
  <c r="X90"/>
  <c r="G90"/>
  <c r="G93" s="1"/>
  <c r="M93"/>
  <c r="S90"/>
  <c r="W90"/>
  <c r="W93" s="1"/>
  <c r="Y92"/>
  <c r="AC92" s="1"/>
  <c r="O92"/>
  <c r="S92"/>
  <c r="D93"/>
  <c r="Z94"/>
  <c r="S10"/>
  <c r="AB10"/>
  <c r="G19"/>
  <c r="G21" s="1"/>
  <c r="O19"/>
  <c r="O21" s="1"/>
  <c r="W19"/>
  <c r="W21" s="1"/>
  <c r="G27"/>
  <c r="G30" s="1"/>
  <c r="O27"/>
  <c r="O30" s="1"/>
  <c r="W27"/>
  <c r="W30" s="1"/>
  <c r="G35"/>
  <c r="G40" s="1"/>
  <c r="O35"/>
  <c r="O40" s="1"/>
  <c r="W35"/>
  <c r="W40" s="1"/>
  <c r="G45"/>
  <c r="G47" s="1"/>
  <c r="S52"/>
  <c r="S61" s="1"/>
  <c r="AB52"/>
  <c r="G66"/>
  <c r="G76" s="1"/>
  <c r="O66"/>
  <c r="O76" s="1"/>
  <c r="W66"/>
  <c r="W76" s="1"/>
  <c r="S94" l="1"/>
  <c r="S14"/>
  <c r="X93"/>
  <c r="AB93" s="1"/>
  <c r="AA90"/>
  <c r="AC47"/>
  <c r="Y94"/>
  <c r="Y14"/>
  <c r="AC10"/>
  <c r="Y93"/>
  <c r="AC90"/>
  <c r="X47"/>
  <c r="AB47" s="1"/>
  <c r="AB45"/>
  <c r="G94"/>
  <c r="G14"/>
  <c r="K94"/>
  <c r="K14"/>
  <c r="AB76"/>
  <c r="AC76"/>
  <c r="AB21"/>
  <c r="AC21"/>
  <c r="G61"/>
  <c r="O61"/>
  <c r="K40"/>
  <c r="AC59"/>
  <c r="AC55"/>
  <c r="AC45"/>
  <c r="AC37"/>
  <c r="AC35"/>
  <c r="AA84"/>
  <c r="AA66"/>
  <c r="AA76" s="1"/>
  <c r="AC27"/>
  <c r="AA19"/>
  <c r="AA21" s="1"/>
  <c r="AC54"/>
  <c r="AC84"/>
  <c r="AB84"/>
  <c r="X61"/>
  <c r="AB61" s="1"/>
  <c r="AA52"/>
  <c r="O94"/>
  <c r="O14"/>
  <c r="AC52"/>
  <c r="Y61"/>
  <c r="X40"/>
  <c r="AC40" s="1"/>
  <c r="AB35"/>
  <c r="W94"/>
  <c r="W14"/>
  <c r="AB40"/>
  <c r="AB30"/>
  <c r="AC30"/>
  <c r="X14"/>
  <c r="AB14" s="1"/>
  <c r="AA10"/>
  <c r="X94"/>
  <c r="AC94" s="1"/>
  <c r="AB90"/>
  <c r="S93"/>
  <c r="K84"/>
  <c r="K76"/>
  <c r="AB46"/>
  <c r="AB27"/>
  <c r="K30"/>
  <c r="K21"/>
  <c r="O93"/>
  <c r="AC36"/>
  <c r="AA92"/>
  <c r="AA53"/>
  <c r="AA45"/>
  <c r="AA47" s="1"/>
  <c r="AA35"/>
  <c r="AA40" s="1"/>
  <c r="AC81"/>
  <c r="AC66"/>
  <c r="AA27"/>
  <c r="AA30" s="1"/>
  <c r="AC19"/>
  <c r="AC58"/>
  <c r="AC46"/>
  <c r="AA94" l="1"/>
  <c r="AA14"/>
  <c r="AC61"/>
  <c r="AA61"/>
  <c r="AC93"/>
  <c r="AC14"/>
  <c r="AA93"/>
</calcChain>
</file>

<file path=xl/comments1.xml><?xml version="1.0" encoding="utf-8"?>
<comments xmlns="http://schemas.openxmlformats.org/spreadsheetml/2006/main">
  <authors>
    <author>Пользователь</author>
  </authors>
  <commentList>
    <comment ref="I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5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5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5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5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5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5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5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5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5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6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6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6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6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6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6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6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6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7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77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7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77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77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7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7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77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77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77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77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77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77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77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7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8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8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8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8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8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8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8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8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8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8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8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8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<sst xmlns="http://schemas.openxmlformats.org/spreadsheetml/2006/main" count="846" uniqueCount="130">
  <si>
    <t>Сведение о количестве студентов, получающих образование за счет средств бюджета по состоянию на 01.03.19*</t>
  </si>
  <si>
    <t xml:space="preserve">*ВНИМАНИЕ: фактическая численность студентов изменяется. Наиболее актуальные данные уточняются в деканате. </t>
  </si>
  <si>
    <t>ВГУ имени П.М.Машерова</t>
  </si>
  <si>
    <t>Заочная форма получения образования</t>
  </si>
  <si>
    <t>ФАКУЛЬТЕТ МАТЕМАТИКИ И ИНФОРМАЦИОННЫХ ТЕХНОЛОГИЙ</t>
  </si>
  <si>
    <t xml:space="preserve">Шифр </t>
  </si>
  <si>
    <t>Специальность</t>
  </si>
  <si>
    <t>Срок обучения</t>
  </si>
  <si>
    <t>1 к.</t>
  </si>
  <si>
    <t>2 к.</t>
  </si>
  <si>
    <t>3 к.</t>
  </si>
  <si>
    <t>4 к.</t>
  </si>
  <si>
    <t>5 к.</t>
  </si>
  <si>
    <t>по факультету</t>
  </si>
  <si>
    <t>всего</t>
  </si>
  <si>
    <t>факт</t>
  </si>
  <si>
    <t>а/о</t>
  </si>
  <si>
    <t>план</t>
  </si>
  <si>
    <t>баланс</t>
  </si>
  <si>
    <t>баланс план/факт    без учета наход-ся в отпусках</t>
  </si>
  <si>
    <t>1-40 01 01</t>
  </si>
  <si>
    <r>
      <t xml:space="preserve">Программное обеспечение информационных технологий*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</si>
  <si>
    <t>3,5 г.</t>
  </si>
  <si>
    <t>БИОЛОГИЧЕСКИЙ ФАКУЛЬТЕТ</t>
  </si>
  <si>
    <t xml:space="preserve">1-33 01 01 </t>
  </si>
  <si>
    <t>Биоэкология</t>
  </si>
  <si>
    <t>6 л.</t>
  </si>
  <si>
    <t xml:space="preserve">Биоэкология </t>
  </si>
  <si>
    <t>5 л.</t>
  </si>
  <si>
    <t>ФИЛОЛОГИЧЕСКИЙ ФАКУЛЬТЕТ</t>
  </si>
  <si>
    <t>1-21 05 02</t>
  </si>
  <si>
    <t>Русская филология (по направлениям)</t>
  </si>
  <si>
    <t>1-21 05 01</t>
  </si>
  <si>
    <t>Белорусская филология (по направлениям)</t>
  </si>
  <si>
    <t>ИСТОРИЧЕСКИЙ ФАКУЛЬТЕТ</t>
  </si>
  <si>
    <t>1-02 01 01</t>
  </si>
  <si>
    <t>История и обществоведческие дисциплины</t>
  </si>
  <si>
    <t>Теология</t>
  </si>
  <si>
    <t>1-23 01 11-03</t>
  </si>
  <si>
    <t>Библиотечно-информационная деятельность (информатизация)</t>
  </si>
  <si>
    <t>1-23 01 12-04</t>
  </si>
  <si>
    <r>
      <t xml:space="preserve">Музейное дело и охрана историко-культурного наследия (культурное наследие и туризм)*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</si>
  <si>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4 г.</t>
  </si>
  <si>
    <r>
      <t xml:space="preserve">Музейное дело и охрана историко-культурного наследия (культурное наследие и туризм)*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</si>
  <si>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ХУДОЖЕСТВЕННО-ГРАФИЧЕСКИЙ ФАКУЛЬТЕТ</t>
  </si>
  <si>
    <t>1-03 01 01</t>
  </si>
  <si>
    <t>Изобразительное искусство</t>
  </si>
  <si>
    <t>1-03 01 03</t>
  </si>
  <si>
    <t>Изобразительное искусство и компьютерная графика</t>
  </si>
  <si>
    <t>ПЕДАГОГИЧЕСКИЙ ФАКУЛЬТЕТ</t>
  </si>
  <si>
    <t>1-01 01 01</t>
  </si>
  <si>
    <t>Дошкольное образование</t>
  </si>
  <si>
    <r>
      <t xml:space="preserve">Дошкольное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 </t>
    </r>
  </si>
  <si>
    <t>1-01 02 01</t>
  </si>
  <si>
    <t>Начальное образование</t>
  </si>
  <si>
    <r>
      <t xml:space="preserve">Начальное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</si>
  <si>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1-03 01 07</t>
  </si>
  <si>
    <r>
      <t xml:space="preserve">Музыкальное искусство, ритмика и хореография*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</si>
  <si>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1-03 03 08</t>
  </si>
  <si>
    <t>Олигофренопедагогика</t>
  </si>
  <si>
    <t>ФАКУЛЬТЕТ СОЦИАЛЬНОЙ ПЕДАГОГИКИ И ПСИХОЛОГИИ</t>
  </si>
  <si>
    <t>1-86 01 01-02</t>
  </si>
  <si>
    <t>Социальная работа (социально-психологическая деятельность)</t>
  </si>
  <si>
    <t>5 л</t>
  </si>
  <si>
    <t>1-23 01 04</t>
  </si>
  <si>
    <t>Психология</t>
  </si>
  <si>
    <t xml:space="preserve">6 л </t>
  </si>
  <si>
    <t>1-86 01 01-04</t>
  </si>
  <si>
    <t>Социальная работа (соц.-пед. деятельность)</t>
  </si>
  <si>
    <t>Социальная работа (соц.-эконом. деятельность)</t>
  </si>
  <si>
    <t>1-86 01 01-01</t>
  </si>
  <si>
    <t>5 л. 6 мес.</t>
  </si>
  <si>
    <r>
      <t>Социальная работа (соц.-пед. деятельность)</t>
    </r>
    <r>
      <rPr>
        <i/>
        <sz val="11"/>
        <color theme="3"/>
        <rFont val="Times New Roman"/>
        <family val="1"/>
        <charset val="204"/>
      </rPr>
      <t>*  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</si>
  <si>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r>
      <t xml:space="preserve">Социальная работа (соц.-псих. деятельность)*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</si>
  <si>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ФАКУЛЬТЕТ ФИЗИЧЕСКОЙ КУЛЬТУРЫ И СПОРТА</t>
  </si>
  <si>
    <t>1-03 02 01</t>
  </si>
  <si>
    <t>Физическая культура</t>
  </si>
  <si>
    <r>
      <t xml:space="preserve">Физическая культура*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и училища / </t>
    </r>
    <r>
      <rPr>
        <sz val="11"/>
        <rFont val="Times New Roman"/>
        <family val="1"/>
        <charset val="204"/>
      </rPr>
      <t xml:space="preserve"> </t>
    </r>
  </si>
  <si>
    <r>
      <t xml:space="preserve">Физическая культура*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училища /  </t>
    </r>
  </si>
  <si>
    <t xml:space="preserve">ЮРИДИЧЕСКИЙ ФАКУЛЬТЕТ </t>
  </si>
  <si>
    <t>1-24 01 02</t>
  </si>
  <si>
    <t>Правоведение</t>
  </si>
  <si>
    <r>
      <t xml:space="preserve">Правоведение*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</si>
  <si>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ПРИМЕЧАНИЕ: "факт" - фактическая численность студентов на начало месяца; "а/о" - численность студентов, находящихся в академических отпусках и отпусках по уходу за ребенком; "план" - предельная численность студентов в соответствии с планом (контрольными цифрами) приема.</t>
  </si>
  <si>
    <t>Исп. Щепеткова</t>
  </si>
  <si>
    <r>
      <t>Сведения о количестве студентов, получающих высшее образование за счет средств бюджета на 01.03.19</t>
    </r>
    <r>
      <rPr>
        <sz val="14"/>
        <color rgb="FFFF0000"/>
        <rFont val="Times New Roman"/>
        <family val="1"/>
        <charset val="204"/>
      </rPr>
      <t>*</t>
    </r>
  </si>
  <si>
    <t>Дневная форма получения образования</t>
  </si>
  <si>
    <t>1-02 05 01</t>
  </si>
  <si>
    <t>Математика и информатика</t>
  </si>
  <si>
    <t>1-31 03 03</t>
  </si>
  <si>
    <t>Прикладная математика (по направлениям)</t>
  </si>
  <si>
    <t>1-31 03 07</t>
  </si>
  <si>
    <t>Прикладная информатика (по направлениям)</t>
  </si>
  <si>
    <t>Программное обеспечениеинформационных технологий</t>
  </si>
  <si>
    <t>4г.</t>
  </si>
  <si>
    <t>1-31 04 01</t>
  </si>
  <si>
    <t>Физика (по направлениям)</t>
  </si>
  <si>
    <t>1-98 01 01-02</t>
  </si>
  <si>
    <t>Компьютерная безопасность</t>
  </si>
  <si>
    <t>1-02 04 01</t>
  </si>
  <si>
    <t>Биология и химия</t>
  </si>
  <si>
    <t>1-31 01 01-02</t>
  </si>
  <si>
    <t>Биология (научно-педагогическая деятельность)</t>
  </si>
  <si>
    <t>1-33 01 01</t>
  </si>
  <si>
    <t>1-31 02 01-02</t>
  </si>
  <si>
    <t>География (научно-педагогическая деятельность)</t>
  </si>
  <si>
    <t>Русская филология  (по направлениям)</t>
  </si>
  <si>
    <t>1-21 05 06</t>
  </si>
  <si>
    <t>Романо-германская филология со специализациями</t>
  </si>
  <si>
    <t>Русский язык и литература. Иностранный язык</t>
  </si>
  <si>
    <t>1-23 01 12-03</t>
  </si>
  <si>
    <t>Музейное дело и охрана историко-культурного наследия (культурное наследие и туризм)</t>
  </si>
  <si>
    <t>1-03 01 06</t>
  </si>
  <si>
    <t>Изобразительное искусство, черчение и народные художественные промыслы</t>
  </si>
  <si>
    <t>1-15 02 01 03</t>
  </si>
  <si>
    <t>Декоративно-прикладное искусство</t>
  </si>
  <si>
    <t>1-19 01 01</t>
  </si>
  <si>
    <t>Дизайн</t>
  </si>
  <si>
    <t>1-03 01 02</t>
  </si>
  <si>
    <t>Музыкальное искусство, ритмика и хореография</t>
  </si>
  <si>
    <t>1-03 04 01</t>
  </si>
  <si>
    <t>Социальная педагогика</t>
  </si>
  <si>
    <t>1-86 01 01</t>
  </si>
  <si>
    <t>Социальная работа (соц.-псих. деятельность)</t>
  </si>
  <si>
    <t>Международное право</t>
  </si>
  <si>
    <t>Экономическое право</t>
  </si>
  <si>
    <t>Начальник УМО</t>
  </si>
  <si>
    <t>Н.Н. Семечкина</t>
  </si>
  <si>
    <t>Спеиалист УМО</t>
  </si>
  <si>
    <t>Н.В. Щепеткова</t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</si>
</sst>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3"/>
      <name val="Times New Roman"/>
      <family val="1"/>
      <charset val="204"/>
    </font>
    <font>
      <b/>
      <i/>
      <sz val="10"/>
      <color theme="3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D5F9DB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4">
    <xf numFmtId="0" fontId="0" fillId="0" borderId="0" xfId="0"/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center" vertical="center" wrapText="1"/>
    </xf>
    <xf numFmtId="1" fontId="10" fillId="0" borderId="13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1" fontId="10" fillId="0" borderId="14" xfId="1" applyNumberFormat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1" fontId="15" fillId="0" borderId="14" xfId="1" applyNumberFormat="1" applyFont="1" applyFill="1" applyBorder="1" applyAlignment="1">
      <alignment horizontal="center" vertical="center"/>
    </xf>
    <xf numFmtId="1" fontId="15" fillId="0" borderId="13" xfId="1" applyNumberFormat="1" applyFont="1" applyFill="1" applyBorder="1" applyAlignment="1">
      <alignment horizontal="center" vertical="center"/>
    </xf>
    <xf numFmtId="1" fontId="12" fillId="0" borderId="10" xfId="1" applyNumberFormat="1" applyFont="1" applyFill="1" applyBorder="1" applyAlignment="1">
      <alignment horizontal="center" vertical="center"/>
    </xf>
    <xf numFmtId="1" fontId="22" fillId="0" borderId="0" xfId="1" applyNumberFormat="1" applyFont="1" applyFill="1" applyAlignment="1">
      <alignment horizontal="center" vertical="center"/>
    </xf>
    <xf numFmtId="0" fontId="14" fillId="0" borderId="1" xfId="1" applyFont="1" applyFill="1" applyBorder="1" applyAlignment="1">
      <alignment vertical="center"/>
    </xf>
    <xf numFmtId="0" fontId="15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14" fontId="15" fillId="0" borderId="2" xfId="1" applyNumberFormat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14" fontId="10" fillId="0" borderId="2" xfId="1" applyNumberFormat="1" applyFont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horizontal="center"/>
    </xf>
    <xf numFmtId="0" fontId="23" fillId="0" borderId="22" xfId="1" applyFont="1" applyFill="1" applyBorder="1" applyAlignment="1">
      <alignment horizontal="center" wrapText="1"/>
    </xf>
    <xf numFmtId="0" fontId="11" fillId="0" borderId="21" xfId="1" applyFont="1" applyFill="1" applyBorder="1" applyAlignment="1">
      <alignment horizontal="center"/>
    </xf>
    <xf numFmtId="1" fontId="12" fillId="0" borderId="23" xfId="1" applyNumberFormat="1" applyFont="1" applyFill="1" applyBorder="1" applyAlignment="1">
      <alignment horizontal="center"/>
    </xf>
    <xf numFmtId="1" fontId="12" fillId="0" borderId="24" xfId="1" applyNumberFormat="1" applyFont="1" applyFill="1" applyBorder="1" applyAlignment="1">
      <alignment horizontal="center"/>
    </xf>
    <xf numFmtId="0" fontId="12" fillId="2" borderId="25" xfId="1" applyFont="1" applyFill="1" applyBorder="1" applyAlignment="1">
      <alignment horizontal="center"/>
    </xf>
    <xf numFmtId="1" fontId="12" fillId="0" borderId="21" xfId="1" applyNumberFormat="1" applyFont="1" applyFill="1" applyBorder="1" applyAlignment="1">
      <alignment horizontal="center"/>
    </xf>
    <xf numFmtId="0" fontId="12" fillId="2" borderId="22" xfId="1" applyFont="1" applyFill="1" applyBorder="1" applyAlignment="1">
      <alignment horizontal="center"/>
    </xf>
    <xf numFmtId="0" fontId="12" fillId="2" borderId="24" xfId="1" applyFont="1" applyFill="1" applyBorder="1" applyAlignment="1">
      <alignment horizontal="center"/>
    </xf>
    <xf numFmtId="1" fontId="12" fillId="0" borderId="26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1" fontId="15" fillId="0" borderId="1" xfId="1" applyNumberFormat="1" applyFont="1" applyFill="1" applyBorder="1" applyAlignment="1">
      <alignment horizontal="center" vertical="center"/>
    </xf>
    <xf numFmtId="1" fontId="10" fillId="2" borderId="12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vertical="center"/>
    </xf>
    <xf numFmtId="0" fontId="15" fillId="0" borderId="2" xfId="1" applyFont="1" applyFill="1" applyBorder="1" applyAlignment="1">
      <alignment vertical="center" wrapText="1"/>
    </xf>
    <xf numFmtId="1" fontId="15" fillId="0" borderId="19" xfId="1" applyNumberFormat="1" applyFont="1" applyFill="1" applyBorder="1" applyAlignment="1">
      <alignment horizontal="center" vertical="center"/>
    </xf>
    <xf numFmtId="1" fontId="15" fillId="0" borderId="2" xfId="1" applyNumberFormat="1" applyFont="1" applyFill="1" applyBorder="1" applyAlignment="1">
      <alignment horizontal="center" vertical="center"/>
    </xf>
    <xf numFmtId="1" fontId="10" fillId="2" borderId="16" xfId="1" applyNumberFormat="1" applyFont="1" applyFill="1" applyBorder="1" applyAlignment="1">
      <alignment horizontal="center" vertical="center"/>
    </xf>
    <xf numFmtId="0" fontId="2" fillId="0" borderId="0" xfId="1" applyFill="1" applyAlignment="1">
      <alignment horizontal="center"/>
    </xf>
    <xf numFmtId="0" fontId="14" fillId="0" borderId="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center"/>
    </xf>
    <xf numFmtId="0" fontId="12" fillId="0" borderId="24" xfId="1" applyFont="1" applyFill="1" applyBorder="1" applyAlignment="1">
      <alignment horizontal="center"/>
    </xf>
    <xf numFmtId="0" fontId="23" fillId="0" borderId="0" xfId="1" applyFont="1" applyFill="1" applyAlignment="1">
      <alignment horizontal="center"/>
    </xf>
    <xf numFmtId="0" fontId="15" fillId="3" borderId="1" xfId="1" applyFont="1" applyFill="1" applyBorder="1" applyAlignment="1">
      <alignment vertical="center" wrapText="1"/>
    </xf>
    <xf numFmtId="0" fontId="2" fillId="4" borderId="0" xfId="1" applyFill="1"/>
    <xf numFmtId="0" fontId="15" fillId="0" borderId="19" xfId="2" applyFont="1" applyFill="1" applyBorder="1" applyAlignment="1">
      <alignment horizontal="center" vertical="center"/>
    </xf>
    <xf numFmtId="1" fontId="15" fillId="0" borderId="10" xfId="1" applyNumberFormat="1" applyFont="1" applyFill="1" applyBorder="1" applyAlignment="1">
      <alignment horizontal="center" vertical="center"/>
    </xf>
    <xf numFmtId="1" fontId="15" fillId="0" borderId="15" xfId="1" applyNumberFormat="1" applyFont="1" applyFill="1" applyBorder="1" applyAlignment="1">
      <alignment horizontal="center" vertical="center"/>
    </xf>
    <xf numFmtId="1" fontId="15" fillId="0" borderId="27" xfId="1" applyNumberFormat="1" applyFont="1" applyFill="1" applyBorder="1" applyAlignment="1">
      <alignment horizontal="center" vertical="center"/>
    </xf>
    <xf numFmtId="1" fontId="15" fillId="0" borderId="18" xfId="1" applyNumberFormat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/>
    </xf>
    <xf numFmtId="0" fontId="12" fillId="0" borderId="21" xfId="1" applyFont="1" applyFill="1" applyBorder="1" applyAlignment="1">
      <alignment horizontal="center"/>
    </xf>
    <xf numFmtId="0" fontId="10" fillId="0" borderId="23" xfId="1" applyFont="1" applyFill="1" applyBorder="1" applyAlignment="1">
      <alignment horizontal="center"/>
    </xf>
    <xf numFmtId="0" fontId="9" fillId="0" borderId="1" xfId="1" applyFont="1" applyFill="1" applyBorder="1"/>
    <xf numFmtId="1" fontId="10" fillId="0" borderId="19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vertical="center" wrapText="1"/>
    </xf>
    <xf numFmtId="0" fontId="23" fillId="0" borderId="25" xfId="1" applyFont="1" applyFill="1" applyBorder="1" applyAlignment="1">
      <alignment horizontal="center" wrapText="1"/>
    </xf>
    <xf numFmtId="0" fontId="10" fillId="0" borderId="13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2" fillId="0" borderId="0" xfId="1" applyFill="1" applyAlignment="1">
      <alignment horizontal="center" wrapText="1"/>
    </xf>
    <xf numFmtId="0" fontId="15" fillId="0" borderId="0" xfId="1" applyFont="1" applyFill="1" applyAlignment="1">
      <alignment horizontal="center"/>
    </xf>
    <xf numFmtId="1" fontId="17" fillId="0" borderId="0" xfId="1" applyNumberFormat="1" applyFont="1" applyFill="1" applyAlignment="1">
      <alignment horizontal="center"/>
    </xf>
    <xf numFmtId="0" fontId="18" fillId="2" borderId="0" xfId="1" applyFont="1" applyFill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12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1" fillId="0" borderId="0" xfId="2" applyFont="1" applyFill="1"/>
    <xf numFmtId="0" fontId="24" fillId="0" borderId="0" xfId="0" applyFont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1" applyFont="1" applyFill="1"/>
    <xf numFmtId="0" fontId="26" fillId="0" borderId="0" xfId="0" applyFont="1"/>
    <xf numFmtId="0" fontId="26" fillId="0" borderId="0" xfId="0" applyFont="1" applyAlignment="1">
      <alignment wrapText="1"/>
    </xf>
    <xf numFmtId="0" fontId="15" fillId="0" borderId="0" xfId="0" applyFont="1" applyFill="1"/>
    <xf numFmtId="0" fontId="27" fillId="0" borderId="0" xfId="0" applyFont="1" applyFill="1"/>
    <xf numFmtId="0" fontId="10" fillId="0" borderId="0" xfId="0" applyFont="1"/>
    <xf numFmtId="0" fontId="27" fillId="5" borderId="0" xfId="0" applyFont="1" applyFill="1"/>
    <xf numFmtId="0" fontId="10" fillId="0" borderId="0" xfId="0" applyFont="1" applyFill="1"/>
    <xf numFmtId="0" fontId="28" fillId="0" borderId="0" xfId="0" applyFont="1" applyFill="1"/>
    <xf numFmtId="0" fontId="28" fillId="5" borderId="0" xfId="0" applyFont="1" applyFill="1"/>
    <xf numFmtId="0" fontId="27" fillId="0" borderId="0" xfId="0" applyFont="1"/>
    <xf numFmtId="0" fontId="28" fillId="0" borderId="0" xfId="0" applyFont="1"/>
    <xf numFmtId="0" fontId="1" fillId="0" borderId="0" xfId="1" applyFont="1" applyFill="1" applyAlignment="1">
      <alignment wrapText="1"/>
    </xf>
    <xf numFmtId="0" fontId="15" fillId="0" borderId="0" xfId="1" applyFont="1" applyFill="1"/>
    <xf numFmtId="0" fontId="18" fillId="0" borderId="0" xfId="1" applyFont="1" applyFill="1"/>
    <xf numFmtId="0" fontId="10" fillId="0" borderId="0" xfId="1" applyFont="1" applyFill="1"/>
    <xf numFmtId="0" fontId="18" fillId="2" borderId="0" xfId="1" applyFont="1" applyFill="1"/>
    <xf numFmtId="0" fontId="17" fillId="0" borderId="0" xfId="1" applyFont="1" applyFill="1"/>
    <xf numFmtId="0" fontId="17" fillId="2" borderId="0" xfId="1" applyFont="1" applyFill="1"/>
    <xf numFmtId="0" fontId="1" fillId="0" borderId="0" xfId="7" applyFill="1"/>
    <xf numFmtId="0" fontId="32" fillId="0" borderId="0" xfId="7" applyFont="1" applyFill="1" applyAlignment="1">
      <alignment horizontal="center" vertical="center"/>
    </xf>
    <xf numFmtId="0" fontId="18" fillId="0" borderId="0" xfId="7" applyFont="1" applyFill="1"/>
    <xf numFmtId="0" fontId="17" fillId="0" borderId="0" xfId="7" applyFont="1" applyFill="1"/>
    <xf numFmtId="0" fontId="9" fillId="0" borderId="0" xfId="7" applyFont="1" applyFill="1" applyAlignment="1">
      <alignment horizontal="center" vertical="center"/>
    </xf>
    <xf numFmtId="1" fontId="9" fillId="0" borderId="0" xfId="7" applyNumberFormat="1" applyFont="1" applyFill="1" applyAlignment="1">
      <alignment horizontal="center" vertical="center"/>
    </xf>
    <xf numFmtId="0" fontId="9" fillId="6" borderId="0" xfId="7" applyFont="1" applyFill="1" applyAlignment="1">
      <alignment horizontal="center" vertical="center"/>
    </xf>
    <xf numFmtId="1" fontId="11" fillId="0" borderId="0" xfId="7" applyNumberFormat="1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/>
    </xf>
    <xf numFmtId="0" fontId="11" fillId="6" borderId="0" xfId="7" applyFont="1" applyFill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1" fontId="15" fillId="0" borderId="1" xfId="7" applyNumberFormat="1" applyFont="1" applyFill="1" applyBorder="1" applyAlignment="1">
      <alignment horizontal="center" vertical="center"/>
    </xf>
    <xf numFmtId="1" fontId="10" fillId="3" borderId="1" xfId="7" applyNumberFormat="1" applyFont="1" applyFill="1" applyBorder="1" applyAlignment="1">
      <alignment horizontal="center" vertical="center"/>
    </xf>
    <xf numFmtId="0" fontId="15" fillId="6" borderId="3" xfId="7" applyFont="1" applyFill="1" applyBorder="1" applyAlignment="1">
      <alignment horizontal="center" vertical="center"/>
    </xf>
    <xf numFmtId="0" fontId="15" fillId="0" borderId="13" xfId="7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0" fontId="15" fillId="6" borderId="12" xfId="7" applyFont="1" applyFill="1" applyBorder="1" applyAlignment="1">
      <alignment horizontal="center" vertical="center"/>
    </xf>
    <xf numFmtId="0" fontId="10" fillId="6" borderId="3" xfId="7" applyFont="1" applyFill="1" applyBorder="1" applyAlignment="1">
      <alignment horizontal="center" vertical="center"/>
    </xf>
    <xf numFmtId="0" fontId="10" fillId="6" borderId="12" xfId="7" applyFont="1" applyFill="1" applyBorder="1" applyAlignment="1">
      <alignment horizontal="center" vertical="center"/>
    </xf>
    <xf numFmtId="0" fontId="15" fillId="0" borderId="18" xfId="7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/>
    </xf>
    <xf numFmtId="14" fontId="15" fillId="0" borderId="1" xfId="7" applyNumberFormat="1" applyFont="1" applyFill="1" applyBorder="1" applyAlignment="1">
      <alignment horizontal="center" vertical="center"/>
    </xf>
    <xf numFmtId="1" fontId="15" fillId="0" borderId="14" xfId="7" applyNumberFormat="1" applyFont="1" applyFill="1" applyBorder="1" applyAlignment="1">
      <alignment horizontal="center" vertical="center"/>
    </xf>
    <xf numFmtId="1" fontId="10" fillId="0" borderId="1" xfId="7" applyNumberFormat="1" applyFont="1" applyFill="1" applyBorder="1" applyAlignment="1">
      <alignment horizontal="center" vertical="center"/>
    </xf>
    <xf numFmtId="1" fontId="15" fillId="0" borderId="13" xfId="7" applyNumberFormat="1" applyFont="1" applyFill="1" applyBorder="1" applyAlignment="1">
      <alignment horizontal="center" vertical="center"/>
    </xf>
    <xf numFmtId="1" fontId="10" fillId="6" borderId="12" xfId="7" applyNumberFormat="1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 wrapText="1"/>
    </xf>
    <xf numFmtId="0" fontId="15" fillId="0" borderId="14" xfId="7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 wrapText="1"/>
    </xf>
    <xf numFmtId="0" fontId="15" fillId="0" borderId="33" xfId="7" applyFont="1" applyFill="1" applyBorder="1" applyAlignment="1">
      <alignment horizontal="center" vertical="center"/>
    </xf>
    <xf numFmtId="0" fontId="15" fillId="0" borderId="34" xfId="7" applyFont="1" applyFill="1" applyBorder="1" applyAlignment="1">
      <alignment horizontal="center" vertical="center"/>
    </xf>
    <xf numFmtId="14" fontId="15" fillId="0" borderId="34" xfId="7" applyNumberFormat="1" applyFont="1" applyFill="1" applyBorder="1" applyAlignment="1">
      <alignment horizontal="center" vertical="center"/>
    </xf>
    <xf numFmtId="1" fontId="15" fillId="0" borderId="34" xfId="7" applyNumberFormat="1" applyFont="1" applyFill="1" applyBorder="1" applyAlignment="1">
      <alignment horizontal="center" vertical="center"/>
    </xf>
    <xf numFmtId="14" fontId="15" fillId="6" borderId="35" xfId="7" applyNumberFormat="1" applyFont="1" applyFill="1" applyBorder="1" applyAlignment="1">
      <alignment horizontal="center" vertical="center"/>
    </xf>
    <xf numFmtId="1" fontId="15" fillId="0" borderId="36" xfId="7" applyNumberFormat="1" applyFont="1" applyFill="1" applyBorder="1" applyAlignment="1">
      <alignment horizontal="center" vertical="center"/>
    </xf>
    <xf numFmtId="0" fontId="15" fillId="0" borderId="37" xfId="7" applyFont="1" applyFill="1" applyBorder="1" applyAlignment="1">
      <alignment horizontal="center" vertical="center"/>
    </xf>
    <xf numFmtId="1" fontId="10" fillId="0" borderId="37" xfId="7" applyNumberFormat="1" applyFont="1" applyFill="1" applyBorder="1" applyAlignment="1">
      <alignment horizontal="center" vertical="center"/>
    </xf>
    <xf numFmtId="0" fontId="10" fillId="6" borderId="38" xfId="7" applyFont="1" applyFill="1" applyBorder="1" applyAlignment="1">
      <alignment horizontal="center" vertical="center"/>
    </xf>
    <xf numFmtId="1" fontId="15" fillId="0" borderId="37" xfId="7" applyNumberFormat="1" applyFont="1" applyFill="1" applyBorder="1" applyAlignment="1">
      <alignment horizontal="center" vertical="center"/>
    </xf>
    <xf numFmtId="0" fontId="10" fillId="0" borderId="37" xfId="7" applyFont="1" applyFill="1" applyBorder="1" applyAlignment="1">
      <alignment horizontal="center" vertical="center"/>
    </xf>
    <xf numFmtId="1" fontId="15" fillId="0" borderId="39" xfId="7" applyNumberFormat="1" applyFont="1" applyFill="1" applyBorder="1" applyAlignment="1">
      <alignment horizontal="center" vertical="center"/>
    </xf>
    <xf numFmtId="0" fontId="10" fillId="0" borderId="34" xfId="7" applyFont="1" applyFill="1" applyBorder="1" applyAlignment="1">
      <alignment horizontal="center" vertical="center"/>
    </xf>
    <xf numFmtId="0" fontId="10" fillId="6" borderId="35" xfId="7" applyFont="1" applyFill="1" applyBorder="1" applyAlignment="1">
      <alignment horizontal="center" vertical="center"/>
    </xf>
    <xf numFmtId="1" fontId="15" fillId="0" borderId="40" xfId="7" applyNumberFormat="1" applyFont="1" applyFill="1" applyBorder="1" applyAlignment="1">
      <alignment horizontal="center" vertical="center"/>
    </xf>
    <xf numFmtId="1" fontId="15" fillId="0" borderId="11" xfId="7" applyNumberFormat="1" applyFont="1" applyFill="1" applyBorder="1" applyAlignment="1">
      <alignment horizontal="center" vertical="center"/>
    </xf>
    <xf numFmtId="0" fontId="12" fillId="0" borderId="21" xfId="7" applyFont="1" applyFill="1" applyBorder="1" applyAlignment="1">
      <alignment horizontal="center"/>
    </xf>
    <xf numFmtId="0" fontId="10" fillId="0" borderId="24" xfId="7" applyFont="1" applyFill="1" applyBorder="1" applyAlignment="1">
      <alignment horizontal="center" vertical="center" wrapText="1"/>
    </xf>
    <xf numFmtId="0" fontId="12" fillId="0" borderId="24" xfId="7" applyFont="1" applyFill="1" applyBorder="1" applyAlignment="1">
      <alignment horizontal="center"/>
    </xf>
    <xf numFmtId="0" fontId="12" fillId="6" borderId="25" xfId="7" applyFont="1" applyFill="1" applyBorder="1" applyAlignment="1">
      <alignment horizontal="center"/>
    </xf>
    <xf numFmtId="0" fontId="12" fillId="6" borderId="24" xfId="7" applyFont="1" applyFill="1" applyBorder="1" applyAlignment="1">
      <alignment horizontal="center"/>
    </xf>
    <xf numFmtId="0" fontId="12" fillId="6" borderId="22" xfId="7" applyFont="1" applyFill="1" applyBorder="1" applyAlignment="1">
      <alignment horizontal="center"/>
    </xf>
    <xf numFmtId="0" fontId="23" fillId="0" borderId="0" xfId="7" applyFont="1" applyFill="1" applyAlignment="1">
      <alignment horizontal="center"/>
    </xf>
    <xf numFmtId="0" fontId="18" fillId="0" borderId="0" xfId="7" applyFont="1" applyFill="1" applyBorder="1"/>
    <xf numFmtId="0" fontId="17" fillId="0" borderId="43" xfId="7" applyFont="1" applyFill="1" applyBorder="1"/>
    <xf numFmtId="0" fontId="9" fillId="0" borderId="44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/>
    </xf>
    <xf numFmtId="1" fontId="9" fillId="0" borderId="0" xfId="7" applyNumberFormat="1" applyFont="1" applyFill="1" applyBorder="1" applyAlignment="1">
      <alignment horizontal="center" vertical="center"/>
    </xf>
    <xf numFmtId="0" fontId="9" fillId="6" borderId="0" xfId="7" applyFont="1" applyFill="1" applyBorder="1" applyAlignment="1">
      <alignment horizontal="center" vertical="center"/>
    </xf>
    <xf numFmtId="1" fontId="11" fillId="0" borderId="0" xfId="7" applyNumberFormat="1" applyFont="1" applyFill="1" applyBorder="1" applyAlignment="1">
      <alignment horizontal="center" vertical="center"/>
    </xf>
    <xf numFmtId="0" fontId="11" fillId="3" borderId="0" xfId="7" applyFont="1" applyFill="1" applyBorder="1" applyAlignment="1">
      <alignment horizontal="center" vertical="center"/>
    </xf>
    <xf numFmtId="0" fontId="11" fillId="6" borderId="0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/>
    </xf>
    <xf numFmtId="0" fontId="11" fillId="6" borderId="43" xfId="7" applyFont="1" applyFill="1" applyBorder="1" applyAlignment="1">
      <alignment horizontal="center" vertical="center"/>
    </xf>
    <xf numFmtId="0" fontId="15" fillId="0" borderId="27" xfId="7" applyFont="1" applyFill="1" applyBorder="1" applyAlignment="1">
      <alignment horizontal="center" vertical="center"/>
    </xf>
    <xf numFmtId="0" fontId="15" fillId="0" borderId="28" xfId="7" applyFont="1" applyFill="1" applyBorder="1" applyAlignment="1">
      <alignment horizontal="center" vertical="center" wrapText="1"/>
    </xf>
    <xf numFmtId="14" fontId="15" fillId="0" borderId="28" xfId="7" applyNumberFormat="1" applyFont="1" applyFill="1" applyBorder="1" applyAlignment="1">
      <alignment horizontal="center" vertical="center"/>
    </xf>
    <xf numFmtId="1" fontId="15" fillId="0" borderId="28" xfId="7" applyNumberFormat="1" applyFont="1" applyFill="1" applyBorder="1" applyAlignment="1">
      <alignment horizontal="center" vertical="center"/>
    </xf>
    <xf numFmtId="0" fontId="10" fillId="6" borderId="45" xfId="7" applyFont="1" applyFill="1" applyBorder="1" applyAlignment="1">
      <alignment horizontal="center" vertical="center"/>
    </xf>
    <xf numFmtId="1" fontId="15" fillId="0" borderId="27" xfId="7" applyNumberFormat="1" applyFont="1" applyFill="1" applyBorder="1" applyAlignment="1">
      <alignment horizontal="center" vertical="center"/>
    </xf>
    <xf numFmtId="1" fontId="10" fillId="0" borderId="28" xfId="7" applyNumberFormat="1" applyFont="1" applyFill="1" applyBorder="1" applyAlignment="1">
      <alignment horizontal="center" vertical="center"/>
    </xf>
    <xf numFmtId="0" fontId="10" fillId="6" borderId="46" xfId="7" applyFont="1" applyFill="1" applyBorder="1" applyAlignment="1">
      <alignment horizontal="center" vertical="center"/>
    </xf>
    <xf numFmtId="0" fontId="10" fillId="0" borderId="28" xfId="7" applyFont="1" applyFill="1" applyBorder="1" applyAlignment="1">
      <alignment horizontal="center" vertical="center"/>
    </xf>
    <xf numFmtId="1" fontId="10" fillId="6" borderId="46" xfId="7" applyNumberFormat="1" applyFont="1" applyFill="1" applyBorder="1" applyAlignment="1">
      <alignment horizontal="center" vertical="center"/>
    </xf>
    <xf numFmtId="0" fontId="15" fillId="0" borderId="34" xfId="7" applyFont="1" applyFill="1" applyBorder="1" applyAlignment="1">
      <alignment horizontal="center" vertical="center" wrapText="1"/>
    </xf>
    <xf numFmtId="1" fontId="15" fillId="0" borderId="33" xfId="7" applyNumberFormat="1" applyFont="1" applyFill="1" applyBorder="1" applyAlignment="1">
      <alignment horizontal="center" vertical="center"/>
    </xf>
    <xf numFmtId="1" fontId="10" fillId="0" borderId="34" xfId="7" applyNumberFormat="1" applyFont="1" applyFill="1" applyBorder="1" applyAlignment="1">
      <alignment horizontal="center" vertical="center"/>
    </xf>
    <xf numFmtId="0" fontId="10" fillId="0" borderId="11" xfId="7" applyFont="1" applyFill="1" applyBorder="1" applyAlignment="1">
      <alignment horizontal="center" vertical="center"/>
    </xf>
    <xf numFmtId="1" fontId="10" fillId="6" borderId="47" xfId="7" applyNumberFormat="1" applyFont="1" applyFill="1" applyBorder="1" applyAlignment="1">
      <alignment horizontal="center" vertical="center"/>
    </xf>
    <xf numFmtId="14" fontId="15" fillId="3" borderId="1" xfId="7" applyNumberFormat="1" applyFont="1" applyFill="1" applyBorder="1" applyAlignment="1">
      <alignment horizontal="center" vertical="center"/>
    </xf>
    <xf numFmtId="1" fontId="15" fillId="0" borderId="48" xfId="7" applyNumberFormat="1" applyFont="1" applyFill="1" applyBorder="1" applyAlignment="1">
      <alignment horizontal="center" vertical="center"/>
    </xf>
    <xf numFmtId="0" fontId="15" fillId="0" borderId="28" xfId="7" applyFont="1" applyFill="1" applyBorder="1" applyAlignment="1">
      <alignment horizontal="center" vertical="center"/>
    </xf>
    <xf numFmtId="0" fontId="10" fillId="6" borderId="34" xfId="7" applyFont="1" applyFill="1" applyBorder="1" applyAlignment="1">
      <alignment horizontal="center" vertical="center"/>
    </xf>
    <xf numFmtId="0" fontId="11" fillId="0" borderId="43" xfId="7" applyFont="1" applyFill="1" applyBorder="1" applyAlignment="1">
      <alignment horizontal="center" vertical="center"/>
    </xf>
    <xf numFmtId="14" fontId="15" fillId="0" borderId="12" xfId="7" applyNumberFormat="1" applyFont="1" applyFill="1" applyBorder="1" applyAlignment="1">
      <alignment horizontal="center" vertical="center"/>
    </xf>
    <xf numFmtId="14" fontId="15" fillId="0" borderId="46" xfId="7" applyNumberFormat="1" applyFont="1" applyFill="1" applyBorder="1" applyAlignment="1">
      <alignment horizontal="center" vertical="center"/>
    </xf>
    <xf numFmtId="1" fontId="15" fillId="0" borderId="2" xfId="7" applyNumberFormat="1" applyFont="1" applyFill="1" applyBorder="1" applyAlignment="1">
      <alignment horizontal="center" vertical="center"/>
    </xf>
    <xf numFmtId="14" fontId="15" fillId="6" borderId="17" xfId="7" applyNumberFormat="1" applyFont="1" applyFill="1" applyBorder="1" applyAlignment="1">
      <alignment horizontal="center" vertical="center"/>
    </xf>
    <xf numFmtId="0" fontId="10" fillId="6" borderId="47" xfId="7" applyFont="1" applyFill="1" applyBorder="1" applyAlignment="1">
      <alignment horizontal="center" vertical="center"/>
    </xf>
    <xf numFmtId="14" fontId="15" fillId="3" borderId="28" xfId="7" applyNumberFormat="1" applyFont="1" applyFill="1" applyBorder="1" applyAlignment="1">
      <alignment horizontal="center" vertical="center"/>
    </xf>
    <xf numFmtId="0" fontId="17" fillId="0" borderId="21" xfId="7" applyFont="1" applyFill="1" applyBorder="1" applyAlignment="1">
      <alignment horizontal="center"/>
    </xf>
    <xf numFmtId="0" fontId="17" fillId="0" borderId="24" xfId="7" applyFont="1" applyFill="1" applyBorder="1" applyAlignment="1">
      <alignment horizontal="center"/>
    </xf>
    <xf numFmtId="0" fontId="17" fillId="6" borderId="25" xfId="7" applyFont="1" applyFill="1" applyBorder="1" applyAlignment="1">
      <alignment horizontal="center"/>
    </xf>
    <xf numFmtId="0" fontId="17" fillId="6" borderId="24" xfId="7" applyFont="1" applyFill="1" applyBorder="1" applyAlignment="1">
      <alignment horizontal="center"/>
    </xf>
    <xf numFmtId="0" fontId="17" fillId="6" borderId="22" xfId="7" applyFont="1" applyFill="1" applyBorder="1" applyAlignment="1">
      <alignment horizontal="center"/>
    </xf>
    <xf numFmtId="0" fontId="3" fillId="0" borderId="0" xfId="7" applyFont="1" applyFill="1" applyAlignment="1">
      <alignment horizontal="center"/>
    </xf>
    <xf numFmtId="0" fontId="10" fillId="6" borderId="17" xfId="7" applyFont="1" applyFill="1" applyBorder="1" applyAlignment="1">
      <alignment horizontal="center" vertical="center"/>
    </xf>
    <xf numFmtId="0" fontId="12" fillId="0" borderId="21" xfId="7" applyFont="1" applyFill="1" applyBorder="1"/>
    <xf numFmtId="0" fontId="12" fillId="0" borderId="24" xfId="7" applyFont="1" applyFill="1" applyBorder="1"/>
    <xf numFmtId="0" fontId="12" fillId="6" borderId="25" xfId="7" applyFont="1" applyFill="1" applyBorder="1"/>
    <xf numFmtId="0" fontId="12" fillId="6" borderId="24" xfId="7" applyFont="1" applyFill="1" applyBorder="1"/>
    <xf numFmtId="0" fontId="23" fillId="0" borderId="0" xfId="7" applyFont="1" applyFill="1"/>
    <xf numFmtId="14" fontId="15" fillId="6" borderId="34" xfId="7" applyNumberFormat="1" applyFont="1" applyFill="1" applyBorder="1" applyAlignment="1">
      <alignment horizontal="center" vertical="center"/>
    </xf>
    <xf numFmtId="1" fontId="12" fillId="0" borderId="24" xfId="7" applyNumberFormat="1" applyFont="1" applyFill="1" applyBorder="1" applyAlignment="1">
      <alignment horizontal="center"/>
    </xf>
    <xf numFmtId="1" fontId="12" fillId="6" borderId="22" xfId="7" applyNumberFormat="1" applyFont="1" applyFill="1" applyBorder="1" applyAlignment="1">
      <alignment horizontal="center"/>
    </xf>
    <xf numFmtId="1" fontId="12" fillId="6" borderId="25" xfId="7" applyNumberFormat="1" applyFont="1" applyFill="1" applyBorder="1" applyAlignment="1">
      <alignment horizontal="center"/>
    </xf>
    <xf numFmtId="1" fontId="12" fillId="0" borderId="21" xfId="7" applyNumberFormat="1" applyFont="1" applyFill="1" applyBorder="1" applyAlignment="1">
      <alignment horizontal="center"/>
    </xf>
    <xf numFmtId="1" fontId="12" fillId="6" borderId="24" xfId="7" applyNumberFormat="1" applyFont="1" applyFill="1" applyBorder="1" applyAlignment="1">
      <alignment horizontal="center"/>
    </xf>
    <xf numFmtId="0" fontId="15" fillId="0" borderId="11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horizontal="center" vertical="center" wrapText="1"/>
    </xf>
    <xf numFmtId="1" fontId="15" fillId="0" borderId="11" xfId="7" applyNumberFormat="1" applyFont="1" applyFill="1" applyBorder="1" applyAlignment="1">
      <alignment horizontal="center" vertical="center" wrapText="1"/>
    </xf>
    <xf numFmtId="1" fontId="10" fillId="0" borderId="11" xfId="7" applyNumberFormat="1" applyFont="1" applyFill="1" applyBorder="1" applyAlignment="1">
      <alignment horizontal="center" vertical="center" wrapText="1"/>
    </xf>
    <xf numFmtId="0" fontId="10" fillId="3" borderId="1" xfId="7" applyFont="1" applyFill="1" applyBorder="1" applyAlignment="1">
      <alignment horizontal="center" vertical="center"/>
    </xf>
    <xf numFmtId="0" fontId="10" fillId="0" borderId="21" xfId="7" applyFont="1" applyFill="1" applyBorder="1" applyAlignment="1">
      <alignment horizontal="center" vertical="center"/>
    </xf>
    <xf numFmtId="14" fontId="10" fillId="0" borderId="24" xfId="7" applyNumberFormat="1" applyFont="1" applyFill="1" applyBorder="1" applyAlignment="1">
      <alignment horizontal="center" vertical="center"/>
    </xf>
    <xf numFmtId="0" fontId="11" fillId="0" borderId="24" xfId="7" applyFont="1" applyFill="1" applyBorder="1" applyAlignment="1">
      <alignment horizontal="center" vertical="center"/>
    </xf>
    <xf numFmtId="0" fontId="11" fillId="6" borderId="24" xfId="7" applyFont="1" applyFill="1" applyBorder="1" applyAlignment="1">
      <alignment horizontal="center" vertical="center"/>
    </xf>
    <xf numFmtId="1" fontId="11" fillId="0" borderId="24" xfId="7" applyNumberFormat="1" applyFont="1" applyFill="1" applyBorder="1" applyAlignment="1">
      <alignment horizontal="center" vertical="center"/>
    </xf>
    <xf numFmtId="0" fontId="11" fillId="6" borderId="22" xfId="7" applyFont="1" applyFill="1" applyBorder="1" applyAlignment="1">
      <alignment horizontal="center" vertical="center"/>
    </xf>
    <xf numFmtId="0" fontId="3" fillId="0" borderId="0" xfId="7" applyFont="1" applyFill="1"/>
    <xf numFmtId="0" fontId="15" fillId="0" borderId="0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14" fontId="15" fillId="0" borderId="0" xfId="7" applyNumberFormat="1" applyFont="1" applyFill="1" applyBorder="1" applyAlignment="1">
      <alignment horizontal="center" vertical="center"/>
    </xf>
    <xf numFmtId="1" fontId="15" fillId="0" borderId="0" xfId="7" applyNumberFormat="1" applyFont="1" applyFill="1" applyBorder="1" applyAlignment="1">
      <alignment horizontal="center" vertical="center"/>
    </xf>
    <xf numFmtId="14" fontId="15" fillId="6" borderId="0" xfId="7" applyNumberFormat="1" applyFont="1" applyFill="1" applyBorder="1" applyAlignment="1">
      <alignment horizontal="center" vertical="center"/>
    </xf>
    <xf numFmtId="1" fontId="10" fillId="0" borderId="0" xfId="7" applyNumberFormat="1" applyFont="1" applyFill="1" applyBorder="1" applyAlignment="1">
      <alignment horizontal="center" vertical="center"/>
    </xf>
    <xf numFmtId="0" fontId="15" fillId="6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0" fontId="10" fillId="6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 wrapText="1"/>
    </xf>
    <xf numFmtId="14" fontId="10" fillId="0" borderId="0" xfId="7" applyNumberFormat="1" applyFont="1" applyFill="1" applyBorder="1" applyAlignment="1">
      <alignment horizontal="center" vertical="center"/>
    </xf>
    <xf numFmtId="0" fontId="12" fillId="0" borderId="0" xfId="8" applyFont="1" applyFill="1" applyAlignment="1">
      <alignment horizontal="center" vertical="center"/>
    </xf>
    <xf numFmtId="0" fontId="5" fillId="0" borderId="0" xfId="8" applyFont="1" applyFill="1" applyAlignment="1">
      <alignment horizontal="center" vertical="center"/>
    </xf>
    <xf numFmtId="0" fontId="1" fillId="0" borderId="0" xfId="8" applyFill="1"/>
    <xf numFmtId="1" fontId="15" fillId="0" borderId="0" xfId="0" applyNumberFormat="1" applyFont="1" applyAlignment="1">
      <alignment horizontal="center" vertical="center"/>
    </xf>
    <xf numFmtId="1" fontId="15" fillId="6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1" fontId="15" fillId="0" borderId="0" xfId="0" applyNumberFormat="1" applyFont="1" applyFill="1" applyAlignment="1">
      <alignment horizontal="left" vertical="center"/>
    </xf>
    <xf numFmtId="1" fontId="18" fillId="0" borderId="0" xfId="7" applyNumberFormat="1" applyFont="1" applyFill="1"/>
    <xf numFmtId="0" fontId="18" fillId="6" borderId="0" xfId="7" applyFont="1" applyFill="1"/>
    <xf numFmtId="1" fontId="17" fillId="0" borderId="0" xfId="7" applyNumberFormat="1" applyFont="1" applyFill="1"/>
    <xf numFmtId="0" fontId="17" fillId="3" borderId="0" xfId="7" applyFont="1" applyFill="1"/>
    <xf numFmtId="0" fontId="17" fillId="6" borderId="0" xfId="7" applyFont="1" applyFill="1"/>
    <xf numFmtId="0" fontId="15" fillId="0" borderId="0" xfId="0" applyFont="1" applyAlignment="1">
      <alignment vertical="center" wrapText="1"/>
    </xf>
    <xf numFmtId="1" fontId="15" fillId="0" borderId="0" xfId="0" applyNumberFormat="1" applyFont="1" applyFill="1" applyAlignment="1">
      <alignment horizontal="left" vertical="center"/>
    </xf>
    <xf numFmtId="0" fontId="15" fillId="0" borderId="7" xfId="7" applyFont="1" applyFill="1" applyBorder="1" applyAlignment="1">
      <alignment horizontal="center" vertical="center"/>
    </xf>
    <xf numFmtId="0" fontId="15" fillId="0" borderId="8" xfId="7" applyFont="1" applyFill="1" applyBorder="1" applyAlignment="1">
      <alignment horizontal="center" vertical="center"/>
    </xf>
    <xf numFmtId="0" fontId="15" fillId="0" borderId="9" xfId="7" applyFont="1" applyFill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11" fillId="0" borderId="44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/>
    </xf>
    <xf numFmtId="0" fontId="15" fillId="0" borderId="29" xfId="7" applyFont="1" applyFill="1" applyBorder="1" applyAlignment="1">
      <alignment horizontal="center" vertical="center"/>
    </xf>
    <xf numFmtId="0" fontId="15" fillId="0" borderId="14" xfId="7" applyFont="1" applyFill="1" applyBorder="1" applyAlignment="1">
      <alignment horizontal="center" vertical="center"/>
    </xf>
    <xf numFmtId="0" fontId="15" fillId="0" borderId="30" xfId="7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15" fillId="0" borderId="31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horizontal="center" vertical="center"/>
    </xf>
    <xf numFmtId="0" fontId="15" fillId="0" borderId="31" xfId="7" applyFont="1" applyFill="1" applyBorder="1" applyAlignment="1">
      <alignment horizontal="center" vertical="center" wrapText="1"/>
    </xf>
    <xf numFmtId="0" fontId="15" fillId="0" borderId="11" xfId="7" applyFont="1" applyFill="1" applyBorder="1" applyAlignment="1">
      <alignment horizontal="center" vertical="center" wrapText="1"/>
    </xf>
    <xf numFmtId="0" fontId="15" fillId="0" borderId="32" xfId="7" applyFont="1" applyFill="1" applyBorder="1" applyAlignment="1">
      <alignment horizontal="center" vertical="center"/>
    </xf>
    <xf numFmtId="0" fontId="18" fillId="0" borderId="14" xfId="7" applyFont="1" applyFill="1" applyBorder="1" applyAlignment="1">
      <alignment horizontal="center" vertical="center"/>
    </xf>
    <xf numFmtId="0" fontId="18" fillId="0" borderId="1" xfId="7" applyFont="1" applyFill="1" applyBorder="1" applyAlignment="1">
      <alignment horizontal="center" vertical="center"/>
    </xf>
    <xf numFmtId="0" fontId="18" fillId="0" borderId="11" xfId="7" applyFont="1" applyFill="1" applyBorder="1" applyAlignment="1">
      <alignment horizontal="center" vertical="center"/>
    </xf>
    <xf numFmtId="0" fontId="16" fillId="0" borderId="31" xfId="7" applyFont="1" applyFill="1" applyBorder="1" applyAlignment="1">
      <alignment horizontal="center" vertical="center" wrapText="1"/>
    </xf>
    <xf numFmtId="0" fontId="34" fillId="0" borderId="11" xfId="7" applyFont="1" applyFill="1" applyBorder="1" applyAlignment="1">
      <alignment horizontal="center" vertical="center" wrapText="1"/>
    </xf>
    <xf numFmtId="0" fontId="16" fillId="0" borderId="49" xfId="7" applyFont="1" applyFill="1" applyBorder="1" applyAlignment="1">
      <alignment horizontal="center" vertical="center" wrapText="1"/>
    </xf>
    <xf numFmtId="0" fontId="34" fillId="0" borderId="50" xfId="7" applyFont="1" applyFill="1" applyBorder="1" applyAlignment="1">
      <alignment horizontal="center" vertical="center" wrapText="1"/>
    </xf>
    <xf numFmtId="0" fontId="15" fillId="0" borderId="4" xfId="7" applyFont="1" applyFill="1" applyBorder="1" applyAlignment="1">
      <alignment horizontal="center" vertical="center"/>
    </xf>
    <xf numFmtId="0" fontId="10" fillId="0" borderId="8" xfId="7" applyFont="1" applyFill="1" applyBorder="1" applyAlignment="1">
      <alignment horizontal="center" vertical="center"/>
    </xf>
    <xf numFmtId="0" fontId="10" fillId="0" borderId="9" xfId="7" applyFont="1" applyFill="1" applyBorder="1" applyAlignment="1">
      <alignment horizontal="center" vertical="center"/>
    </xf>
    <xf numFmtId="0" fontId="10" fillId="0" borderId="7" xfId="7" applyFont="1" applyFill="1" applyBorder="1" applyAlignment="1">
      <alignment horizontal="center" vertical="center"/>
    </xf>
    <xf numFmtId="0" fontId="11" fillId="0" borderId="41" xfId="7" applyFont="1" applyFill="1" applyBorder="1" applyAlignment="1">
      <alignment horizontal="center" vertical="center"/>
    </xf>
    <xf numFmtId="0" fontId="11" fillId="0" borderId="42" xfId="7" applyFont="1" applyFill="1" applyBorder="1" applyAlignment="1">
      <alignment horizontal="center" vertical="center"/>
    </xf>
    <xf numFmtId="0" fontId="32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horizontal="left" vertical="center"/>
    </xf>
    <xf numFmtId="0" fontId="33" fillId="0" borderId="0" xfId="7" applyFont="1" applyFill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1" fontId="17" fillId="0" borderId="24" xfId="7" applyNumberFormat="1" applyFont="1" applyFill="1" applyBorder="1" applyAlignment="1">
      <alignment horizontal="center"/>
    </xf>
  </cellXfs>
  <cellStyles count="9">
    <cellStyle name="Обычный" xfId="0" builtinId="0"/>
    <cellStyle name="Обычный 2" xfId="1"/>
    <cellStyle name="Обычный 2 2" xfId="7"/>
    <cellStyle name="Обычный 2 3" xfId="2"/>
    <cellStyle name="Обычный 2 3 2" xfId="8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4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7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1.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 16-17"/>
      <sheetName val="1сентября16(16-17)"/>
      <sheetName val="вакансии 1.09"/>
      <sheetName val="1октября16(16-17)"/>
      <sheetName val="т-1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18"/>
      <sheetName val="1августа18(17-18)"/>
      <sheetName val="вакансии"/>
      <sheetName val="СДВИЖКА18"/>
      <sheetName val="1сентября18(18-19)"/>
      <sheetName val="1октября18(18-19)"/>
      <sheetName val="т-3"/>
      <sheetName val="1ноября18(18-19)"/>
      <sheetName val="т-1-18"/>
      <sheetName val="рассчет"/>
      <sheetName val="1декабря18(18-19)"/>
      <sheetName val="рас"/>
      <sheetName val="1января19(18-19)"/>
      <sheetName val="1февраля19(18-19)"/>
      <sheetName val="В 19"/>
      <sheetName val="1марта19(18-19)"/>
      <sheetName val="дневное"/>
      <sheetName val="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0">
          <cell r="O40">
            <v>40</v>
          </cell>
        </row>
        <row r="64">
          <cell r="O64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11">
          <cell r="O11">
            <v>19</v>
          </cell>
        </row>
        <row r="12">
          <cell r="O12">
            <v>19</v>
          </cell>
        </row>
        <row r="13">
          <cell r="O13">
            <v>24</v>
          </cell>
        </row>
        <row r="14">
          <cell r="O14">
            <v>24</v>
          </cell>
        </row>
        <row r="15">
          <cell r="O15">
            <v>17</v>
          </cell>
        </row>
        <row r="16">
          <cell r="O16">
            <v>0</v>
          </cell>
        </row>
        <row r="23">
          <cell r="O23">
            <v>14</v>
          </cell>
        </row>
        <row r="24">
          <cell r="O24">
            <v>12</v>
          </cell>
        </row>
        <row r="25">
          <cell r="O25">
            <v>10</v>
          </cell>
        </row>
        <row r="26">
          <cell r="O26">
            <v>15</v>
          </cell>
        </row>
        <row r="33">
          <cell r="O33">
            <v>15</v>
          </cell>
        </row>
        <row r="34">
          <cell r="O34">
            <v>30</v>
          </cell>
        </row>
        <row r="35">
          <cell r="O35">
            <v>17</v>
          </cell>
        </row>
        <row r="36">
          <cell r="O36">
            <v>0</v>
          </cell>
        </row>
        <row r="43">
          <cell r="O43">
            <v>15</v>
          </cell>
        </row>
        <row r="44">
          <cell r="O44">
            <v>25</v>
          </cell>
        </row>
        <row r="51">
          <cell r="O51">
            <v>12</v>
          </cell>
        </row>
        <row r="52">
          <cell r="O52">
            <v>12</v>
          </cell>
        </row>
        <row r="53">
          <cell r="O53">
            <v>6</v>
          </cell>
        </row>
        <row r="54">
          <cell r="O54">
            <v>10</v>
          </cell>
        </row>
        <row r="61">
          <cell r="O61">
            <v>19</v>
          </cell>
        </row>
        <row r="62">
          <cell r="O62">
            <v>15</v>
          </cell>
        </row>
        <row r="63">
          <cell r="O63">
            <v>0</v>
          </cell>
        </row>
        <row r="64">
          <cell r="O64">
            <v>23</v>
          </cell>
        </row>
        <row r="71">
          <cell r="O71">
            <v>15</v>
          </cell>
        </row>
        <row r="72">
          <cell r="O72">
            <v>15</v>
          </cell>
        </row>
        <row r="73">
          <cell r="O73">
            <v>10</v>
          </cell>
        </row>
        <row r="80">
          <cell r="O80">
            <v>35</v>
          </cell>
        </row>
        <row r="88">
          <cell r="O88">
            <v>0</v>
          </cell>
        </row>
        <row r="89">
          <cell r="O89">
            <v>2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N7">
            <v>0</v>
          </cell>
        </row>
        <row r="14">
          <cell r="C14">
            <v>21</v>
          </cell>
          <cell r="E14">
            <v>0</v>
          </cell>
          <cell r="F14">
            <v>18</v>
          </cell>
          <cell r="H14">
            <v>0</v>
          </cell>
          <cell r="I14">
            <v>11</v>
          </cell>
          <cell r="K14">
            <v>0</v>
          </cell>
          <cell r="L14">
            <v>9</v>
          </cell>
          <cell r="N14">
            <v>0</v>
          </cell>
        </row>
        <row r="21">
          <cell r="N21">
            <v>0</v>
          </cell>
        </row>
        <row r="28">
          <cell r="C28">
            <v>19</v>
          </cell>
          <cell r="E28">
            <v>0</v>
          </cell>
          <cell r="F28">
            <v>21</v>
          </cell>
          <cell r="H28">
            <v>0</v>
          </cell>
          <cell r="I28">
            <v>11</v>
          </cell>
          <cell r="K28">
            <v>0</v>
          </cell>
          <cell r="L28">
            <v>20</v>
          </cell>
        </row>
        <row r="42">
          <cell r="C42">
            <v>20</v>
          </cell>
          <cell r="E42">
            <v>0</v>
          </cell>
          <cell r="F42">
            <v>19</v>
          </cell>
          <cell r="H42">
            <v>0</v>
          </cell>
          <cell r="I42">
            <v>19</v>
          </cell>
          <cell r="K42">
            <v>0</v>
          </cell>
          <cell r="L42">
            <v>13</v>
          </cell>
          <cell r="N42">
            <v>0</v>
          </cell>
        </row>
        <row r="49">
          <cell r="N49">
            <v>0</v>
          </cell>
        </row>
        <row r="56">
          <cell r="C56">
            <v>0</v>
          </cell>
          <cell r="E56">
            <v>0</v>
          </cell>
          <cell r="F56">
            <v>13</v>
          </cell>
          <cell r="H56">
            <v>0</v>
          </cell>
          <cell r="I56">
            <v>0</v>
          </cell>
          <cell r="K56">
            <v>0</v>
          </cell>
          <cell r="L56">
            <v>7</v>
          </cell>
          <cell r="N56">
            <v>0</v>
          </cell>
        </row>
        <row r="70">
          <cell r="C70">
            <v>15</v>
          </cell>
          <cell r="E70">
            <v>0</v>
          </cell>
          <cell r="F70">
            <v>0</v>
          </cell>
          <cell r="H70">
            <v>0</v>
          </cell>
          <cell r="I70">
            <v>19</v>
          </cell>
          <cell r="K70">
            <v>0</v>
          </cell>
          <cell r="L70">
            <v>0</v>
          </cell>
          <cell r="N70">
            <v>0</v>
          </cell>
        </row>
        <row r="77">
          <cell r="C77">
            <v>19</v>
          </cell>
          <cell r="E77">
            <v>0</v>
          </cell>
          <cell r="F77">
            <v>20</v>
          </cell>
          <cell r="H77">
            <v>0</v>
          </cell>
          <cell r="I77">
            <v>22</v>
          </cell>
          <cell r="K77">
            <v>0</v>
          </cell>
          <cell r="L77">
            <v>21</v>
          </cell>
          <cell r="N77">
            <v>0</v>
          </cell>
        </row>
        <row r="91">
          <cell r="C91">
            <v>12</v>
          </cell>
          <cell r="E91">
            <v>0</v>
          </cell>
          <cell r="F91">
            <v>11</v>
          </cell>
          <cell r="H91">
            <v>0</v>
          </cell>
          <cell r="I91">
            <v>14</v>
          </cell>
          <cell r="K91">
            <v>0</v>
          </cell>
          <cell r="L91">
            <v>13</v>
          </cell>
          <cell r="N91">
            <v>0</v>
          </cell>
        </row>
        <row r="98">
          <cell r="N98">
            <v>0</v>
          </cell>
        </row>
        <row r="105">
          <cell r="C105">
            <v>9</v>
          </cell>
          <cell r="E105">
            <v>0</v>
          </cell>
          <cell r="F105">
            <v>11</v>
          </cell>
          <cell r="H105">
            <v>0</v>
          </cell>
          <cell r="I105">
            <v>10</v>
          </cell>
          <cell r="K105">
            <v>1</v>
          </cell>
          <cell r="L105">
            <v>10</v>
          </cell>
          <cell r="N105">
            <v>0</v>
          </cell>
        </row>
        <row r="119">
          <cell r="C119">
            <v>16</v>
          </cell>
          <cell r="E119">
            <v>0</v>
          </cell>
          <cell r="F119">
            <v>15</v>
          </cell>
          <cell r="H119">
            <v>0</v>
          </cell>
          <cell r="I119">
            <v>15</v>
          </cell>
          <cell r="K119">
            <v>0</v>
          </cell>
          <cell r="L119">
            <v>14</v>
          </cell>
          <cell r="N119">
            <v>0</v>
          </cell>
        </row>
        <row r="133">
          <cell r="C133">
            <v>0</v>
          </cell>
          <cell r="E133">
            <v>0</v>
          </cell>
          <cell r="F133">
            <v>10</v>
          </cell>
          <cell r="H133">
            <v>0</v>
          </cell>
          <cell r="I133">
            <v>10</v>
          </cell>
          <cell r="K133">
            <v>0</v>
          </cell>
          <cell r="L133">
            <v>11</v>
          </cell>
          <cell r="N133">
            <v>0</v>
          </cell>
        </row>
        <row r="140">
          <cell r="C140">
            <v>27</v>
          </cell>
          <cell r="E140">
            <v>1</v>
          </cell>
          <cell r="F140">
            <v>38</v>
          </cell>
          <cell r="H140">
            <v>1</v>
          </cell>
          <cell r="I140">
            <v>28</v>
          </cell>
          <cell r="K140">
            <v>1</v>
          </cell>
          <cell r="L140">
            <v>31</v>
          </cell>
          <cell r="N140">
            <v>0</v>
          </cell>
        </row>
        <row r="154">
          <cell r="C154">
            <v>0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5</v>
          </cell>
          <cell r="N154">
            <v>0</v>
          </cell>
          <cell r="O154">
            <v>0</v>
          </cell>
          <cell r="Q154">
            <v>0</v>
          </cell>
        </row>
        <row r="168">
          <cell r="C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0</v>
          </cell>
          <cell r="K168">
            <v>0</v>
          </cell>
          <cell r="L168">
            <v>10</v>
          </cell>
          <cell r="N168">
            <v>0</v>
          </cell>
        </row>
        <row r="175">
          <cell r="C175">
            <v>25</v>
          </cell>
          <cell r="E175">
            <v>0</v>
          </cell>
          <cell r="F175">
            <v>24</v>
          </cell>
          <cell r="H175">
            <v>0</v>
          </cell>
          <cell r="I175">
            <v>21</v>
          </cell>
          <cell r="K175">
            <v>1</v>
          </cell>
          <cell r="L175">
            <v>9</v>
          </cell>
          <cell r="N175">
            <v>0</v>
          </cell>
        </row>
        <row r="182">
          <cell r="C182">
            <v>13</v>
          </cell>
          <cell r="E182">
            <v>0</v>
          </cell>
          <cell r="F182">
            <v>13</v>
          </cell>
          <cell r="H182">
            <v>0</v>
          </cell>
          <cell r="I182">
            <v>16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189">
          <cell r="C189">
            <v>18</v>
          </cell>
          <cell r="E189">
            <v>0</v>
          </cell>
          <cell r="F189">
            <v>18</v>
          </cell>
          <cell r="I189">
            <v>17</v>
          </cell>
          <cell r="K189">
            <v>0</v>
          </cell>
          <cell r="L189">
            <v>14</v>
          </cell>
          <cell r="N189">
            <v>0</v>
          </cell>
        </row>
        <row r="217">
          <cell r="C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20</v>
          </cell>
          <cell r="K217">
            <v>1</v>
          </cell>
          <cell r="L217">
            <v>24</v>
          </cell>
          <cell r="N217">
            <v>0</v>
          </cell>
        </row>
        <row r="245">
          <cell r="C245">
            <v>19</v>
          </cell>
          <cell r="E245">
            <v>0</v>
          </cell>
          <cell r="F245">
            <v>14</v>
          </cell>
          <cell r="H245">
            <v>0</v>
          </cell>
          <cell r="I245">
            <v>14</v>
          </cell>
          <cell r="K245">
            <v>0</v>
          </cell>
          <cell r="L245">
            <v>16</v>
          </cell>
          <cell r="N245">
            <v>0</v>
          </cell>
        </row>
        <row r="266">
          <cell r="C266">
            <v>0</v>
          </cell>
          <cell r="E266">
            <v>0</v>
          </cell>
          <cell r="F266">
            <v>3</v>
          </cell>
          <cell r="H266">
            <v>1</v>
          </cell>
          <cell r="I266">
            <v>9</v>
          </cell>
          <cell r="K266">
            <v>0</v>
          </cell>
          <cell r="L266">
            <v>14</v>
          </cell>
          <cell r="N266">
            <v>0</v>
          </cell>
        </row>
        <row r="273">
          <cell r="C273">
            <v>9</v>
          </cell>
          <cell r="E273">
            <v>0</v>
          </cell>
          <cell r="F273">
            <v>9</v>
          </cell>
          <cell r="H273">
            <v>0</v>
          </cell>
          <cell r="I273">
            <v>16</v>
          </cell>
          <cell r="K273">
            <v>0</v>
          </cell>
          <cell r="L273">
            <v>0</v>
          </cell>
        </row>
        <row r="280">
          <cell r="C280">
            <v>26</v>
          </cell>
          <cell r="E280">
            <v>0</v>
          </cell>
          <cell r="F280">
            <v>27</v>
          </cell>
          <cell r="H280">
            <v>0</v>
          </cell>
          <cell r="I280">
            <v>20</v>
          </cell>
          <cell r="K280">
            <v>1</v>
          </cell>
          <cell r="L280">
            <v>29</v>
          </cell>
          <cell r="N280">
            <v>1</v>
          </cell>
          <cell r="O280">
            <v>38</v>
          </cell>
          <cell r="Q280">
            <v>1</v>
          </cell>
        </row>
        <row r="301">
          <cell r="C301">
            <v>15</v>
          </cell>
          <cell r="E301">
            <v>0</v>
          </cell>
          <cell r="F301">
            <v>13</v>
          </cell>
          <cell r="H301">
            <v>0</v>
          </cell>
          <cell r="I301">
            <v>12</v>
          </cell>
          <cell r="K301">
            <v>0</v>
          </cell>
          <cell r="L301">
            <v>14</v>
          </cell>
          <cell r="N301">
            <v>0</v>
          </cell>
        </row>
        <row r="336">
          <cell r="C336">
            <v>14</v>
          </cell>
          <cell r="E336">
            <v>1</v>
          </cell>
          <cell r="F336">
            <v>12</v>
          </cell>
          <cell r="H336">
            <v>0</v>
          </cell>
          <cell r="I336">
            <v>16</v>
          </cell>
          <cell r="K336">
            <v>1</v>
          </cell>
          <cell r="L336">
            <v>14</v>
          </cell>
          <cell r="N336">
            <v>0</v>
          </cell>
        </row>
        <row r="343">
          <cell r="K343">
            <v>0</v>
          </cell>
          <cell r="N343">
            <v>0</v>
          </cell>
        </row>
        <row r="350">
          <cell r="C350">
            <v>6</v>
          </cell>
          <cell r="E350">
            <v>0</v>
          </cell>
          <cell r="F350">
            <v>8</v>
          </cell>
          <cell r="H350">
            <v>0</v>
          </cell>
          <cell r="I350">
            <v>10</v>
          </cell>
          <cell r="K350">
            <v>0</v>
          </cell>
          <cell r="L350">
            <v>11</v>
          </cell>
          <cell r="N350">
            <v>0</v>
          </cell>
        </row>
        <row r="357">
          <cell r="C357">
            <v>21</v>
          </cell>
          <cell r="E357">
            <v>0</v>
          </cell>
          <cell r="F357">
            <v>20</v>
          </cell>
          <cell r="H357">
            <v>0</v>
          </cell>
          <cell r="I357">
            <v>18</v>
          </cell>
          <cell r="K357">
            <v>0</v>
          </cell>
          <cell r="L357">
            <v>17</v>
          </cell>
          <cell r="N357">
            <v>1</v>
          </cell>
        </row>
        <row r="371">
          <cell r="C371">
            <v>15</v>
          </cell>
          <cell r="E371">
            <v>0</v>
          </cell>
          <cell r="F371">
            <v>15</v>
          </cell>
          <cell r="H371">
            <v>0</v>
          </cell>
          <cell r="I371">
            <v>16</v>
          </cell>
          <cell r="K371">
            <v>0</v>
          </cell>
          <cell r="L371">
            <v>15</v>
          </cell>
          <cell r="N371">
            <v>0</v>
          </cell>
        </row>
        <row r="372">
          <cell r="K372">
            <v>0</v>
          </cell>
        </row>
        <row r="385">
          <cell r="C385">
            <v>21</v>
          </cell>
          <cell r="E385">
            <v>0</v>
          </cell>
          <cell r="F385">
            <v>22</v>
          </cell>
          <cell r="H385">
            <v>0</v>
          </cell>
          <cell r="I385">
            <v>20</v>
          </cell>
          <cell r="K385">
            <v>0</v>
          </cell>
          <cell r="L385">
            <v>22</v>
          </cell>
          <cell r="N385">
            <v>0</v>
          </cell>
        </row>
        <row r="392">
          <cell r="C392">
            <v>17</v>
          </cell>
          <cell r="E392">
            <v>0</v>
          </cell>
          <cell r="F392">
            <v>15</v>
          </cell>
          <cell r="H392">
            <v>0</v>
          </cell>
          <cell r="I392">
            <v>15</v>
          </cell>
          <cell r="L392">
            <v>0</v>
          </cell>
        </row>
        <row r="427">
          <cell r="C427">
            <v>3</v>
          </cell>
          <cell r="E427">
            <v>0</v>
          </cell>
          <cell r="F427">
            <v>4</v>
          </cell>
          <cell r="H427">
            <v>0</v>
          </cell>
          <cell r="I427">
            <v>0</v>
          </cell>
          <cell r="L427">
            <v>0</v>
          </cell>
        </row>
        <row r="428">
          <cell r="L428">
            <v>0</v>
          </cell>
        </row>
        <row r="434">
          <cell r="C434">
            <v>0</v>
          </cell>
          <cell r="E434">
            <v>0</v>
          </cell>
          <cell r="H434">
            <v>0</v>
          </cell>
          <cell r="L434">
            <v>0</v>
          </cell>
        </row>
        <row r="441">
          <cell r="C441">
            <v>3</v>
          </cell>
          <cell r="E441">
            <v>0</v>
          </cell>
          <cell r="F441">
            <v>3</v>
          </cell>
          <cell r="H441">
            <v>0</v>
          </cell>
          <cell r="I441">
            <v>3</v>
          </cell>
          <cell r="K441">
            <v>0</v>
          </cell>
          <cell r="L441">
            <v>2</v>
          </cell>
          <cell r="N441">
            <v>0</v>
          </cell>
        </row>
      </sheetData>
      <sheetData sheetId="70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3(13-14)"/>
      <sheetName val="1ноября13(13-14)"/>
      <sheetName val="1декабря13(13-14)"/>
      <sheetName val="1ин.студ."/>
      <sheetName val="1января14(13-14)"/>
      <sheetName val="1февраля14(13-14)"/>
      <sheetName val="1марта14(13-14)"/>
      <sheetName val="1апреля14(13-14)"/>
      <sheetName val="1мая14(13-14)"/>
      <sheetName val="1июня14(13-14)"/>
      <sheetName val="1июля14(13-14)"/>
      <sheetName val="Сдвижка(14-15)"/>
      <sheetName val="18июля14(13-14)"/>
      <sheetName val="1августа14(13-14)"/>
      <sheetName val="1сентября14(14-15)"/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16-17"/>
      <sheetName val="1сентября16(16-17)"/>
      <sheetName val="вакансии 1.09"/>
      <sheetName val="1октября16(16-17)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(18)"/>
      <sheetName val="1августа18(17-18)"/>
      <sheetName val="вакансии"/>
      <sheetName val="СДВИЖКА18(18-19)"/>
      <sheetName val="1сентября18(18-19)"/>
      <sheetName val="1октября18(18-19)"/>
      <sheetName val="т1з-"/>
      <sheetName val="Т4"/>
      <sheetName val="Т5"/>
      <sheetName val="т3з"/>
      <sheetName val="1ноября18(18-19)"/>
      <sheetName val="рассчет"/>
      <sheetName val="1декабря18(18-19)"/>
      <sheetName val="расч"/>
      <sheetName val="1января19(18-19)"/>
      <sheetName val="проверка"/>
      <sheetName val="1февраля19"/>
      <sheetName val="1марта19"/>
      <sheetName val="заочное"/>
      <sheetName val="В (19)"/>
      <sheetName val="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30">
          <cell r="C30">
            <v>12</v>
          </cell>
          <cell r="E30">
            <v>2</v>
          </cell>
          <cell r="F30">
            <v>12</v>
          </cell>
          <cell r="H30">
            <v>0</v>
          </cell>
          <cell r="I30">
            <v>11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  <cell r="Q30">
            <v>0</v>
          </cell>
        </row>
        <row r="38">
          <cell r="C38">
            <v>7</v>
          </cell>
          <cell r="E38">
            <v>0</v>
          </cell>
          <cell r="F38">
            <v>9</v>
          </cell>
          <cell r="H38">
            <v>0</v>
          </cell>
          <cell r="I38">
            <v>9</v>
          </cell>
          <cell r="K38">
            <v>0</v>
          </cell>
          <cell r="L38">
            <v>10</v>
          </cell>
          <cell r="N38">
            <v>0</v>
          </cell>
          <cell r="O38">
            <v>10</v>
          </cell>
          <cell r="Q38">
            <v>0</v>
          </cell>
        </row>
        <row r="54">
          <cell r="C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Q54">
            <v>0</v>
          </cell>
        </row>
        <row r="62">
          <cell r="C62">
            <v>0</v>
          </cell>
          <cell r="E62">
            <v>1</v>
          </cell>
          <cell r="F62">
            <v>0</v>
          </cell>
          <cell r="H62">
            <v>1</v>
          </cell>
          <cell r="I62">
            <v>11</v>
          </cell>
          <cell r="K62">
            <v>0</v>
          </cell>
          <cell r="L62">
            <v>7</v>
          </cell>
          <cell r="N62">
            <v>0</v>
          </cell>
          <cell r="O62">
            <v>0</v>
          </cell>
          <cell r="Q62">
            <v>0</v>
          </cell>
        </row>
        <row r="70">
          <cell r="C70">
            <v>11</v>
          </cell>
          <cell r="E70">
            <v>0</v>
          </cell>
          <cell r="F70">
            <v>12</v>
          </cell>
          <cell r="H70">
            <v>1</v>
          </cell>
          <cell r="I70">
            <v>15</v>
          </cell>
          <cell r="K70">
            <v>0</v>
          </cell>
          <cell r="L70">
            <v>13</v>
          </cell>
          <cell r="N70">
            <v>0</v>
          </cell>
          <cell r="O70">
            <v>16</v>
          </cell>
          <cell r="Q70">
            <v>1</v>
          </cell>
        </row>
        <row r="78">
          <cell r="C78">
            <v>22</v>
          </cell>
          <cell r="E78">
            <v>2</v>
          </cell>
          <cell r="F78">
            <v>17</v>
          </cell>
          <cell r="H78">
            <v>0</v>
          </cell>
          <cell r="I78">
            <v>11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  <cell r="Q78">
            <v>0</v>
          </cell>
        </row>
        <row r="86">
          <cell r="C86">
            <v>0</v>
          </cell>
          <cell r="E86">
            <v>1</v>
          </cell>
          <cell r="F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Q86">
            <v>0</v>
          </cell>
        </row>
        <row r="94">
          <cell r="C94">
            <v>12</v>
          </cell>
          <cell r="E94">
            <v>1</v>
          </cell>
          <cell r="F94">
            <v>13</v>
          </cell>
          <cell r="H94">
            <v>0</v>
          </cell>
          <cell r="I94">
            <v>14</v>
          </cell>
          <cell r="K94">
            <v>0</v>
          </cell>
          <cell r="L94">
            <v>15</v>
          </cell>
          <cell r="N94">
            <v>0</v>
          </cell>
          <cell r="O94">
            <v>13</v>
          </cell>
          <cell r="Q94">
            <v>0</v>
          </cell>
        </row>
        <row r="110">
          <cell r="C110">
            <v>0</v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8</v>
          </cell>
          <cell r="Q110">
            <v>0</v>
          </cell>
        </row>
        <row r="118">
          <cell r="C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4</v>
          </cell>
          <cell r="N118">
            <v>0</v>
          </cell>
          <cell r="O118">
            <v>4</v>
          </cell>
          <cell r="Q118">
            <v>0</v>
          </cell>
        </row>
        <row r="134">
          <cell r="C134">
            <v>0</v>
          </cell>
          <cell r="E134">
            <v>1</v>
          </cell>
          <cell r="F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Q134">
            <v>0</v>
          </cell>
        </row>
        <row r="142">
          <cell r="C142">
            <v>13</v>
          </cell>
          <cell r="E142">
            <v>1</v>
          </cell>
          <cell r="F142">
            <v>16</v>
          </cell>
          <cell r="H142">
            <v>1</v>
          </cell>
          <cell r="I142">
            <v>11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Q142">
            <v>0</v>
          </cell>
        </row>
        <row r="150">
          <cell r="L150">
            <v>0</v>
          </cell>
          <cell r="N150">
            <v>0</v>
          </cell>
        </row>
        <row r="158">
          <cell r="C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K158">
            <v>0</v>
          </cell>
          <cell r="O158">
            <v>0</v>
          </cell>
          <cell r="Q158">
            <v>0</v>
          </cell>
        </row>
        <row r="166">
          <cell r="C166">
            <v>0</v>
          </cell>
          <cell r="E166">
            <v>0</v>
          </cell>
          <cell r="F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7</v>
          </cell>
          <cell r="N166">
            <v>0</v>
          </cell>
          <cell r="O166">
            <v>0</v>
          </cell>
          <cell r="Q166">
            <v>0</v>
          </cell>
        </row>
        <row r="182">
          <cell r="C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206">
          <cell r="C206">
            <v>8</v>
          </cell>
          <cell r="E206">
            <v>0</v>
          </cell>
          <cell r="F206">
            <v>13</v>
          </cell>
          <cell r="H206">
            <v>1</v>
          </cell>
          <cell r="I206">
            <v>13</v>
          </cell>
          <cell r="K206">
            <v>1</v>
          </cell>
          <cell r="L206">
            <v>10</v>
          </cell>
          <cell r="N206">
            <v>1</v>
          </cell>
          <cell r="O206">
            <v>13</v>
          </cell>
          <cell r="Q206">
            <v>0</v>
          </cell>
        </row>
        <row r="222">
          <cell r="C222">
            <v>0</v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Q222">
            <v>0</v>
          </cell>
        </row>
        <row r="230">
          <cell r="C230">
            <v>12</v>
          </cell>
          <cell r="E230">
            <v>3</v>
          </cell>
          <cell r="F230">
            <v>12</v>
          </cell>
          <cell r="H230">
            <v>1</v>
          </cell>
          <cell r="I230">
            <v>11</v>
          </cell>
          <cell r="K230">
            <v>2</v>
          </cell>
          <cell r="L230">
            <v>9</v>
          </cell>
          <cell r="N230">
            <v>0</v>
          </cell>
          <cell r="O230">
            <v>10</v>
          </cell>
          <cell r="Q230">
            <v>0</v>
          </cell>
        </row>
        <row r="238">
          <cell r="C238">
            <v>0</v>
          </cell>
          <cell r="E238">
            <v>0</v>
          </cell>
          <cell r="F238">
            <v>0</v>
          </cell>
          <cell r="H238">
            <v>0</v>
          </cell>
          <cell r="I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Q238">
            <v>0</v>
          </cell>
        </row>
        <row r="254">
          <cell r="C254">
            <v>0</v>
          </cell>
          <cell r="E254">
            <v>0</v>
          </cell>
          <cell r="F254">
            <v>0</v>
          </cell>
          <cell r="H254">
            <v>0</v>
          </cell>
          <cell r="I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Q254">
            <v>0</v>
          </cell>
        </row>
        <row r="262">
          <cell r="C262">
            <v>13</v>
          </cell>
          <cell r="E262">
            <v>0</v>
          </cell>
          <cell r="F262">
            <v>16</v>
          </cell>
          <cell r="H262">
            <v>2</v>
          </cell>
          <cell r="I262">
            <v>13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Q262">
            <v>0</v>
          </cell>
        </row>
        <row r="270">
          <cell r="C270">
            <v>10</v>
          </cell>
          <cell r="F270">
            <v>8</v>
          </cell>
          <cell r="I270">
            <v>9</v>
          </cell>
          <cell r="L270">
            <v>0</v>
          </cell>
          <cell r="O270">
            <v>0</v>
          </cell>
        </row>
        <row r="286">
          <cell r="C286">
            <v>0</v>
          </cell>
          <cell r="E286">
            <v>0</v>
          </cell>
          <cell r="F286">
            <v>0</v>
          </cell>
          <cell r="H286">
            <v>0</v>
          </cell>
          <cell r="I286">
            <v>9</v>
          </cell>
          <cell r="K286">
            <v>0</v>
          </cell>
          <cell r="L286">
            <v>9</v>
          </cell>
          <cell r="N286">
            <v>0</v>
          </cell>
          <cell r="O286">
            <v>8</v>
          </cell>
          <cell r="Q286">
            <v>0</v>
          </cell>
        </row>
        <row r="310">
          <cell r="C310">
            <v>9</v>
          </cell>
          <cell r="E310">
            <v>0</v>
          </cell>
          <cell r="F310">
            <v>11</v>
          </cell>
          <cell r="H310">
            <v>0</v>
          </cell>
          <cell r="I310">
            <v>10</v>
          </cell>
          <cell r="K310">
            <v>0</v>
          </cell>
          <cell r="L310">
            <v>11</v>
          </cell>
          <cell r="N310">
            <v>0</v>
          </cell>
          <cell r="O310">
            <v>11</v>
          </cell>
          <cell r="Q310">
            <v>0</v>
          </cell>
        </row>
        <row r="318">
          <cell r="C318">
            <v>8</v>
          </cell>
          <cell r="E318">
            <v>1</v>
          </cell>
          <cell r="F318">
            <v>10</v>
          </cell>
          <cell r="H318">
            <v>0</v>
          </cell>
          <cell r="I318">
            <v>10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Q318">
            <v>0</v>
          </cell>
        </row>
        <row r="334">
          <cell r="C334">
            <v>5</v>
          </cell>
          <cell r="E334">
            <v>2</v>
          </cell>
          <cell r="F334">
            <v>5</v>
          </cell>
          <cell r="H334">
            <v>0</v>
          </cell>
          <cell r="I334">
            <v>11</v>
          </cell>
          <cell r="K334">
            <v>1</v>
          </cell>
          <cell r="L334">
            <v>6</v>
          </cell>
          <cell r="N334">
            <v>0</v>
          </cell>
          <cell r="O334">
            <v>4</v>
          </cell>
          <cell r="Q334">
            <v>0</v>
          </cell>
        </row>
        <row r="342">
          <cell r="C342">
            <v>10</v>
          </cell>
          <cell r="E342">
            <v>0</v>
          </cell>
          <cell r="F342">
            <v>10</v>
          </cell>
          <cell r="H342">
            <v>0</v>
          </cell>
          <cell r="I342">
            <v>11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Q342">
            <v>0</v>
          </cell>
        </row>
        <row r="374">
          <cell r="C374">
            <v>10</v>
          </cell>
          <cell r="E374">
            <v>0</v>
          </cell>
          <cell r="F374">
            <v>11</v>
          </cell>
          <cell r="H374">
            <v>0</v>
          </cell>
          <cell r="I374">
            <v>11</v>
          </cell>
          <cell r="K374">
            <v>0</v>
          </cell>
          <cell r="L374">
            <v>10</v>
          </cell>
          <cell r="N374">
            <v>0</v>
          </cell>
          <cell r="O374">
            <v>0</v>
          </cell>
          <cell r="Q374">
            <v>0</v>
          </cell>
        </row>
        <row r="382">
          <cell r="C382">
            <v>5</v>
          </cell>
          <cell r="E382">
            <v>0</v>
          </cell>
          <cell r="F382">
            <v>6</v>
          </cell>
          <cell r="H382">
            <v>0</v>
          </cell>
          <cell r="I382">
            <v>5</v>
          </cell>
          <cell r="K382">
            <v>0</v>
          </cell>
          <cell r="L382">
            <v>8</v>
          </cell>
          <cell r="N382">
            <v>0</v>
          </cell>
          <cell r="O382">
            <v>10</v>
          </cell>
          <cell r="Q382">
            <v>0</v>
          </cell>
        </row>
        <row r="398">
          <cell r="C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5</v>
          </cell>
        </row>
        <row r="422">
          <cell r="C422">
            <v>10</v>
          </cell>
          <cell r="E422">
            <v>0</v>
          </cell>
          <cell r="F422">
            <v>12</v>
          </cell>
          <cell r="H422">
            <v>0</v>
          </cell>
          <cell r="I422">
            <v>12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Q422">
            <v>0</v>
          </cell>
        </row>
      </sheetData>
      <sheetData sheetId="86"/>
      <sheetData sheetId="87" refreshError="1"/>
      <sheetData sheetId="8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99"/>
  <sheetViews>
    <sheetView tabSelected="1" view="pageBreakPreview" topLeftCell="B40" zoomScale="76" zoomScaleNormal="91" zoomScaleSheetLayoutView="76" workbookViewId="0">
      <selection activeCell="B54" sqref="A54:XFD54"/>
    </sheetView>
  </sheetViews>
  <sheetFormatPr defaultColWidth="9.109375" defaultRowHeight="14.4"/>
  <cols>
    <col min="1" max="1" width="11.5546875" style="130" hidden="1" customWidth="1"/>
    <col min="2" max="2" width="28.44140625" style="130" customWidth="1"/>
    <col min="3" max="3" width="11" style="130" hidden="1" customWidth="1"/>
    <col min="4" max="4" width="11" style="130" customWidth="1"/>
    <col min="5" max="5" width="6" style="267" customWidth="1"/>
    <col min="6" max="6" width="5.88671875" style="267" customWidth="1"/>
    <col min="7" max="7" width="5.21875" style="267" customWidth="1"/>
    <col min="8" max="8" width="5.88671875" style="268" customWidth="1"/>
    <col min="9" max="10" width="5.44140625" style="130" customWidth="1"/>
    <col min="11" max="11" width="5.21875" style="269" customWidth="1"/>
    <col min="12" max="12" width="6.44140625" style="268" customWidth="1"/>
    <col min="13" max="14" width="5.44140625" style="130" customWidth="1"/>
    <col min="15" max="15" width="6.44140625" style="270" customWidth="1"/>
    <col min="16" max="16" width="6.44140625" style="268" customWidth="1"/>
    <col min="17" max="18" width="5.44140625" style="130" customWidth="1"/>
    <col min="19" max="19" width="6.44140625" style="270" customWidth="1"/>
    <col min="20" max="20" width="6.44140625" style="271" customWidth="1"/>
    <col min="21" max="22" width="5.44140625" style="130" customWidth="1"/>
    <col min="23" max="23" width="6.44140625" style="270" customWidth="1"/>
    <col min="24" max="24" width="6.44140625" style="268" customWidth="1"/>
    <col min="25" max="26" width="5.44140625" style="130" customWidth="1"/>
    <col min="27" max="27" width="6.44140625" style="131" customWidth="1"/>
    <col min="28" max="28" width="8.6640625" style="271" customWidth="1"/>
    <col min="29" max="16384" width="9.109375" style="128"/>
  </cols>
  <sheetData>
    <row r="1" spans="1:28" ht="21.6" customHeight="1">
      <c r="A1" s="302" t="s">
        <v>85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</row>
    <row r="2" spans="1:28" ht="28.8" customHeight="1">
      <c r="A2" s="129"/>
      <c r="B2" s="303" t="s">
        <v>1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</row>
    <row r="3" spans="1:28" ht="25.8" customHeight="1">
      <c r="A3" s="302" t="s">
        <v>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AA3" s="130"/>
      <c r="AB3" s="131"/>
    </row>
    <row r="4" spans="1:28" ht="18" customHeight="1">
      <c r="A4" s="304" t="s">
        <v>86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AA4" s="130"/>
      <c r="AB4" s="131"/>
    </row>
    <row r="5" spans="1:28" ht="12.75" customHeight="1">
      <c r="A5" s="132"/>
      <c r="B5" s="132"/>
      <c r="C5" s="132"/>
      <c r="D5" s="132"/>
      <c r="E5" s="133"/>
      <c r="F5" s="133"/>
      <c r="G5" s="133"/>
      <c r="H5" s="134"/>
      <c r="I5" s="132"/>
      <c r="J5" s="132"/>
      <c r="K5" s="135"/>
      <c r="L5" s="134"/>
      <c r="M5" s="132"/>
      <c r="N5" s="132"/>
      <c r="O5" s="136"/>
      <c r="P5" s="134"/>
      <c r="Q5" s="132"/>
      <c r="R5" s="132"/>
      <c r="S5" s="136"/>
      <c r="T5" s="137"/>
      <c r="U5" s="132"/>
      <c r="V5" s="132"/>
      <c r="W5" s="136"/>
      <c r="X5" s="134"/>
      <c r="Y5" s="132"/>
      <c r="Z5" s="132"/>
      <c r="AA5" s="138"/>
      <c r="AB5" s="137"/>
    </row>
    <row r="6" spans="1:28" ht="18" customHeight="1">
      <c r="A6" s="305" t="s">
        <v>4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AA6" s="130"/>
      <c r="AB6" s="131"/>
    </row>
    <row r="7" spans="1:28" ht="10.5" customHeight="1" thickBot="1">
      <c r="A7" s="132"/>
      <c r="B7" s="132"/>
      <c r="C7" s="132"/>
      <c r="D7" s="132"/>
      <c r="E7" s="133"/>
      <c r="F7" s="133"/>
      <c r="G7" s="133"/>
      <c r="H7" s="134"/>
      <c r="I7" s="132"/>
      <c r="J7" s="132"/>
      <c r="K7" s="135"/>
      <c r="L7" s="134"/>
      <c r="M7" s="132"/>
      <c r="N7" s="132"/>
      <c r="O7" s="136"/>
      <c r="P7" s="134"/>
      <c r="Q7" s="132"/>
      <c r="R7" s="132"/>
      <c r="S7" s="136"/>
      <c r="T7" s="137"/>
      <c r="U7" s="132"/>
      <c r="V7" s="132"/>
      <c r="W7" s="136"/>
      <c r="X7" s="134"/>
      <c r="Y7" s="132"/>
      <c r="Z7" s="132"/>
      <c r="AA7" s="138"/>
      <c r="AB7" s="137"/>
    </row>
    <row r="8" spans="1:28">
      <c r="A8" s="280" t="s">
        <v>5</v>
      </c>
      <c r="B8" s="282" t="s">
        <v>6</v>
      </c>
      <c r="C8" s="284"/>
      <c r="D8" s="292" t="s">
        <v>7</v>
      </c>
      <c r="E8" s="288" t="s">
        <v>8</v>
      </c>
      <c r="F8" s="275"/>
      <c r="G8" s="275"/>
      <c r="H8" s="275"/>
      <c r="I8" s="274" t="s">
        <v>9</v>
      </c>
      <c r="J8" s="275"/>
      <c r="K8" s="275"/>
      <c r="L8" s="276"/>
      <c r="M8" s="274" t="s">
        <v>10</v>
      </c>
      <c r="N8" s="275"/>
      <c r="O8" s="275"/>
      <c r="P8" s="276"/>
      <c r="Q8" s="275" t="s">
        <v>11</v>
      </c>
      <c r="R8" s="275"/>
      <c r="S8" s="275"/>
      <c r="T8" s="275"/>
      <c r="U8" s="274" t="s">
        <v>12</v>
      </c>
      <c r="V8" s="275"/>
      <c r="W8" s="275"/>
      <c r="X8" s="276"/>
      <c r="Y8" s="275" t="s">
        <v>13</v>
      </c>
      <c r="Z8" s="275"/>
      <c r="AA8" s="275"/>
      <c r="AB8" s="276"/>
    </row>
    <row r="9" spans="1:28" ht="26.4" customHeight="1">
      <c r="A9" s="289"/>
      <c r="B9" s="290"/>
      <c r="C9" s="291"/>
      <c r="D9" s="293"/>
      <c r="E9" s="139" t="s">
        <v>15</v>
      </c>
      <c r="F9" s="139" t="s">
        <v>16</v>
      </c>
      <c r="G9" s="140" t="s">
        <v>17</v>
      </c>
      <c r="H9" s="141" t="s">
        <v>18</v>
      </c>
      <c r="I9" s="142" t="s">
        <v>15</v>
      </c>
      <c r="J9" s="143" t="s">
        <v>16</v>
      </c>
      <c r="K9" s="144" t="s">
        <v>17</v>
      </c>
      <c r="L9" s="145" t="s">
        <v>18</v>
      </c>
      <c r="M9" s="142" t="s">
        <v>15</v>
      </c>
      <c r="N9" s="143" t="s">
        <v>16</v>
      </c>
      <c r="O9" s="144" t="s">
        <v>17</v>
      </c>
      <c r="P9" s="145" t="s">
        <v>18</v>
      </c>
      <c r="Q9" s="142" t="s">
        <v>15</v>
      </c>
      <c r="R9" s="143" t="s">
        <v>16</v>
      </c>
      <c r="S9" s="144" t="s">
        <v>17</v>
      </c>
      <c r="T9" s="146" t="s">
        <v>18</v>
      </c>
      <c r="U9" s="142" t="s">
        <v>15</v>
      </c>
      <c r="V9" s="143" t="s">
        <v>16</v>
      </c>
      <c r="W9" s="144" t="s">
        <v>17</v>
      </c>
      <c r="X9" s="145" t="s">
        <v>18</v>
      </c>
      <c r="Y9" s="142" t="s">
        <v>15</v>
      </c>
      <c r="Z9" s="143" t="s">
        <v>16</v>
      </c>
      <c r="AA9" s="144" t="s">
        <v>17</v>
      </c>
      <c r="AB9" s="147" t="s">
        <v>18</v>
      </c>
    </row>
    <row r="10" spans="1:28" ht="21.6" customHeight="1">
      <c r="A10" s="148" t="s">
        <v>87</v>
      </c>
      <c r="B10" s="149" t="s">
        <v>88</v>
      </c>
      <c r="C10" s="150"/>
      <c r="D10" s="150" t="s">
        <v>42</v>
      </c>
      <c r="E10" s="139">
        <f>'[1]1марта19(18-19)'!C14</f>
        <v>21</v>
      </c>
      <c r="F10" s="139">
        <f>'[1]1марта19(18-19)'!E14</f>
        <v>0</v>
      </c>
      <c r="G10" s="139">
        <v>20</v>
      </c>
      <c r="H10" s="146">
        <f t="shared" ref="H10:H15" si="0">G10-(E10+F10)</f>
        <v>-1</v>
      </c>
      <c r="I10" s="151">
        <f>'[1]1марта19(18-19)'!F14</f>
        <v>18</v>
      </c>
      <c r="J10" s="139">
        <f>'[1]1марта19(18-19)'!H14</f>
        <v>0</v>
      </c>
      <c r="K10" s="152">
        <v>20</v>
      </c>
      <c r="L10" s="147">
        <f t="shared" ref="L10:L15" si="1">K10-(I10+J10)</f>
        <v>2</v>
      </c>
      <c r="M10" s="151">
        <f>'[1]1марта19(18-19)'!I14</f>
        <v>11</v>
      </c>
      <c r="N10" s="139">
        <f>'[1]1марта19(18-19)'!K14</f>
        <v>0</v>
      </c>
      <c r="O10" s="144">
        <v>20</v>
      </c>
      <c r="P10" s="147">
        <f t="shared" ref="P10:P15" si="2">O10-(M10+N10)</f>
        <v>9</v>
      </c>
      <c r="Q10" s="153">
        <f>'[1]1марта19(18-19)'!L14</f>
        <v>9</v>
      </c>
      <c r="R10" s="139">
        <f>'[1]1марта19(18-19)'!N14+'[1]1марта19(18-19)'!N7</f>
        <v>0</v>
      </c>
      <c r="S10" s="144">
        <f>[1]вакансии!O11</f>
        <v>19</v>
      </c>
      <c r="T10" s="146">
        <f t="shared" ref="T10:T15" si="3">S10-(Q10+R10)</f>
        <v>10</v>
      </c>
      <c r="U10" s="151"/>
      <c r="V10" s="139"/>
      <c r="W10" s="144"/>
      <c r="X10" s="147"/>
      <c r="Y10" s="153">
        <f>I10+M10+Q10+U10+E10</f>
        <v>59</v>
      </c>
      <c r="Z10" s="139">
        <f>J10+N10+R10+V10+F10</f>
        <v>0</v>
      </c>
      <c r="AA10" s="139">
        <f>K10+O10+S10+W10+G10</f>
        <v>79</v>
      </c>
      <c r="AB10" s="154">
        <f>L10+P10+T10+X10+H10</f>
        <v>20</v>
      </c>
    </row>
    <row r="11" spans="1:28" ht="29.25" customHeight="1">
      <c r="A11" s="148" t="s">
        <v>89</v>
      </c>
      <c r="B11" s="155" t="s">
        <v>90</v>
      </c>
      <c r="C11" s="150"/>
      <c r="D11" s="150" t="s">
        <v>42</v>
      </c>
      <c r="E11" s="139">
        <f>'[1]1марта19(18-19)'!C28</f>
        <v>19</v>
      </c>
      <c r="F11" s="139">
        <f>'[1]1марта19(18-19)'!E28</f>
        <v>0</v>
      </c>
      <c r="G11" s="139">
        <v>19</v>
      </c>
      <c r="H11" s="146">
        <f t="shared" si="0"/>
        <v>0</v>
      </c>
      <c r="I11" s="151">
        <f>'[1]1марта19(18-19)'!F28</f>
        <v>21</v>
      </c>
      <c r="J11" s="139">
        <f>'[1]1марта19(18-19)'!H28</f>
        <v>0</v>
      </c>
      <c r="K11" s="152">
        <v>21</v>
      </c>
      <c r="L11" s="147">
        <f t="shared" si="1"/>
        <v>0</v>
      </c>
      <c r="M11" s="151">
        <f>'[1]1марта19(18-19)'!I28</f>
        <v>11</v>
      </c>
      <c r="N11" s="139">
        <f>'[1]1марта19(18-19)'!K28</f>
        <v>0</v>
      </c>
      <c r="O11" s="144">
        <v>20</v>
      </c>
      <c r="P11" s="147">
        <f t="shared" si="2"/>
        <v>9</v>
      </c>
      <c r="Q11" s="153">
        <f>'[1]1марта19(18-19)'!L28</f>
        <v>20</v>
      </c>
      <c r="R11" s="139">
        <f>'[1]1марта19(18-19)'!N14+'[1]1марта19(18-19)'!N21</f>
        <v>0</v>
      </c>
      <c r="S11" s="144">
        <f>[1]вакансии!O12</f>
        <v>19</v>
      </c>
      <c r="T11" s="146">
        <f t="shared" si="3"/>
        <v>-1</v>
      </c>
      <c r="U11" s="151"/>
      <c r="V11" s="139"/>
      <c r="W11" s="144"/>
      <c r="X11" s="147"/>
      <c r="Y11" s="153">
        <f t="shared" ref="Y11:AB16" si="4">I11+M11+Q11+U11+E11</f>
        <v>71</v>
      </c>
      <c r="Z11" s="139">
        <f t="shared" si="4"/>
        <v>0</v>
      </c>
      <c r="AA11" s="139">
        <f t="shared" si="4"/>
        <v>79</v>
      </c>
      <c r="AB11" s="154">
        <f t="shared" si="4"/>
        <v>8</v>
      </c>
    </row>
    <row r="12" spans="1:28" ht="31.5" customHeight="1">
      <c r="A12" s="156" t="s">
        <v>91</v>
      </c>
      <c r="B12" s="157" t="s">
        <v>92</v>
      </c>
      <c r="C12" s="150"/>
      <c r="D12" s="150" t="s">
        <v>42</v>
      </c>
      <c r="E12" s="139">
        <f>'[1]1марта19(18-19)'!C42</f>
        <v>20</v>
      </c>
      <c r="F12" s="139">
        <f>'[1]1марта19(18-19)'!E42</f>
        <v>0</v>
      </c>
      <c r="G12" s="139">
        <v>20</v>
      </c>
      <c r="H12" s="146">
        <f t="shared" si="0"/>
        <v>0</v>
      </c>
      <c r="I12" s="151">
        <f>'[1]1марта19(18-19)'!F42</f>
        <v>19</v>
      </c>
      <c r="J12" s="139">
        <f>'[1]1марта19(18-19)'!H42</f>
        <v>0</v>
      </c>
      <c r="K12" s="152">
        <v>21</v>
      </c>
      <c r="L12" s="147">
        <f t="shared" si="1"/>
        <v>2</v>
      </c>
      <c r="M12" s="151">
        <f>'[1]1марта19(18-19)'!I42</f>
        <v>19</v>
      </c>
      <c r="N12" s="139">
        <f>'[1]1марта19(18-19)'!K42</f>
        <v>0</v>
      </c>
      <c r="O12" s="144">
        <v>22</v>
      </c>
      <c r="P12" s="147">
        <f t="shared" si="2"/>
        <v>3</v>
      </c>
      <c r="Q12" s="153">
        <f>'[1]1марта19(18-19)'!L42</f>
        <v>13</v>
      </c>
      <c r="R12" s="139">
        <f>'[1]1марта19(18-19)'!N42</f>
        <v>0</v>
      </c>
      <c r="S12" s="144">
        <f>[1]вакансии!O13</f>
        <v>24</v>
      </c>
      <c r="T12" s="146">
        <f t="shared" si="3"/>
        <v>11</v>
      </c>
      <c r="U12" s="151"/>
      <c r="V12" s="139"/>
      <c r="W12" s="144"/>
      <c r="X12" s="147"/>
      <c r="Y12" s="153">
        <f t="shared" si="4"/>
        <v>71</v>
      </c>
      <c r="Z12" s="139">
        <f t="shared" si="4"/>
        <v>0</v>
      </c>
      <c r="AA12" s="139">
        <f t="shared" si="4"/>
        <v>87</v>
      </c>
      <c r="AB12" s="154">
        <f t="shared" si="4"/>
        <v>16</v>
      </c>
    </row>
    <row r="13" spans="1:28" ht="42.6" customHeight="1">
      <c r="A13" s="148" t="s">
        <v>20</v>
      </c>
      <c r="B13" s="155" t="s">
        <v>93</v>
      </c>
      <c r="C13" s="150"/>
      <c r="D13" s="150" t="s">
        <v>94</v>
      </c>
      <c r="E13" s="139">
        <f>'[1]1марта19(18-19)'!C77</f>
        <v>19</v>
      </c>
      <c r="F13" s="139">
        <f>'[1]1марта19(18-19)'!E77</f>
        <v>0</v>
      </c>
      <c r="G13" s="139">
        <v>19</v>
      </c>
      <c r="H13" s="146">
        <f t="shared" si="0"/>
        <v>0</v>
      </c>
      <c r="I13" s="151">
        <f>'[1]1марта19(18-19)'!F77</f>
        <v>20</v>
      </c>
      <c r="J13" s="139">
        <f>'[1]1марта19(18-19)'!H77</f>
        <v>0</v>
      </c>
      <c r="K13" s="152">
        <v>21</v>
      </c>
      <c r="L13" s="147">
        <f t="shared" si="1"/>
        <v>1</v>
      </c>
      <c r="M13" s="151">
        <f>'[1]1марта19(18-19)'!I77</f>
        <v>22</v>
      </c>
      <c r="N13" s="139">
        <f>'[1]1марта19(18-19)'!K77</f>
        <v>0</v>
      </c>
      <c r="O13" s="144">
        <v>22</v>
      </c>
      <c r="P13" s="147">
        <f t="shared" si="2"/>
        <v>0</v>
      </c>
      <c r="Q13" s="153">
        <f>'[1]1марта19(18-19)'!L77</f>
        <v>21</v>
      </c>
      <c r="R13" s="139">
        <f>'[1]1марта19(18-19)'!N77</f>
        <v>0</v>
      </c>
      <c r="S13" s="144">
        <f>[1]вакансии!O14</f>
        <v>24</v>
      </c>
      <c r="T13" s="146"/>
      <c r="U13" s="156"/>
      <c r="V13" s="143"/>
      <c r="W13" s="144"/>
      <c r="X13" s="147"/>
      <c r="Y13" s="153">
        <f t="shared" si="4"/>
        <v>82</v>
      </c>
      <c r="Z13" s="139">
        <f t="shared" si="4"/>
        <v>0</v>
      </c>
      <c r="AA13" s="139">
        <f t="shared" si="4"/>
        <v>86</v>
      </c>
      <c r="AB13" s="154">
        <f t="shared" si="4"/>
        <v>1</v>
      </c>
    </row>
    <row r="14" spans="1:28" ht="23.4" customHeight="1">
      <c r="A14" s="148" t="s">
        <v>95</v>
      </c>
      <c r="B14" s="149" t="s">
        <v>96</v>
      </c>
      <c r="C14" s="150"/>
      <c r="D14" s="150" t="s">
        <v>42</v>
      </c>
      <c r="E14" s="139">
        <f>'[1]1марта19(18-19)'!C56</f>
        <v>0</v>
      </c>
      <c r="F14" s="139">
        <f>'[1]1марта19(18-19)'!E56</f>
        <v>0</v>
      </c>
      <c r="G14" s="139">
        <v>0</v>
      </c>
      <c r="H14" s="146">
        <f t="shared" si="0"/>
        <v>0</v>
      </c>
      <c r="I14" s="151">
        <f>'[1]1марта19(18-19)'!F56</f>
        <v>13</v>
      </c>
      <c r="J14" s="139">
        <f>'[1]1марта19(18-19)'!H56</f>
        <v>0</v>
      </c>
      <c r="K14" s="152">
        <v>19</v>
      </c>
      <c r="L14" s="147">
        <f t="shared" si="1"/>
        <v>6</v>
      </c>
      <c r="M14" s="151">
        <f>'[1]1марта19(18-19)'!I56</f>
        <v>0</v>
      </c>
      <c r="N14" s="139">
        <f>'[1]1марта19(18-19)'!K56</f>
        <v>0</v>
      </c>
      <c r="O14" s="144"/>
      <c r="P14" s="147">
        <f t="shared" si="2"/>
        <v>0</v>
      </c>
      <c r="Q14" s="153">
        <f>'[1]1марта19(18-19)'!L56</f>
        <v>7</v>
      </c>
      <c r="R14" s="139">
        <f>'[1]1марта19(18-19)'!N56+'[1]1марта19(18-19)'!N49</f>
        <v>0</v>
      </c>
      <c r="S14" s="144">
        <f>[1]вакансии!O15</f>
        <v>17</v>
      </c>
      <c r="T14" s="146">
        <f t="shared" si="3"/>
        <v>10</v>
      </c>
      <c r="U14" s="151"/>
      <c r="V14" s="139"/>
      <c r="W14" s="144"/>
      <c r="X14" s="147"/>
      <c r="Y14" s="153">
        <f t="shared" si="4"/>
        <v>20</v>
      </c>
      <c r="Z14" s="139">
        <f t="shared" si="4"/>
        <v>0</v>
      </c>
      <c r="AA14" s="139">
        <f t="shared" si="4"/>
        <v>36</v>
      </c>
      <c r="AB14" s="154">
        <f t="shared" si="4"/>
        <v>16</v>
      </c>
    </row>
    <row r="15" spans="1:28" ht="23.4" customHeight="1">
      <c r="A15" s="156" t="s">
        <v>97</v>
      </c>
      <c r="B15" s="143" t="s">
        <v>98</v>
      </c>
      <c r="C15" s="150"/>
      <c r="D15" s="150" t="s">
        <v>42</v>
      </c>
      <c r="E15" s="139">
        <f>'[1]1марта19(18-19)'!C70</f>
        <v>15</v>
      </c>
      <c r="F15" s="139">
        <f>'[1]1марта19(18-19)'!E70</f>
        <v>0</v>
      </c>
      <c r="G15" s="139">
        <v>15</v>
      </c>
      <c r="H15" s="146">
        <f t="shared" si="0"/>
        <v>0</v>
      </c>
      <c r="I15" s="151">
        <f>'[1]1марта19(18-19)'!F70</f>
        <v>0</v>
      </c>
      <c r="J15" s="139">
        <f>'[1]1марта19(18-19)'!H70</f>
        <v>0</v>
      </c>
      <c r="K15" s="152">
        <v>0</v>
      </c>
      <c r="L15" s="147">
        <f t="shared" si="1"/>
        <v>0</v>
      </c>
      <c r="M15" s="151">
        <f>'[1]1марта19(18-19)'!I70</f>
        <v>19</v>
      </c>
      <c r="N15" s="139">
        <f>'[1]1марта19(18-19)'!K70</f>
        <v>0</v>
      </c>
      <c r="O15" s="144">
        <v>20</v>
      </c>
      <c r="P15" s="147">
        <f t="shared" si="2"/>
        <v>1</v>
      </c>
      <c r="Q15" s="153">
        <f>'[1]1марта19(18-19)'!L70</f>
        <v>0</v>
      </c>
      <c r="R15" s="139">
        <f>'[1]1марта19(18-19)'!N70</f>
        <v>0</v>
      </c>
      <c r="S15" s="144">
        <f>[1]вакансии!O16</f>
        <v>0</v>
      </c>
      <c r="T15" s="146">
        <f t="shared" si="3"/>
        <v>0</v>
      </c>
      <c r="U15" s="151"/>
      <c r="V15" s="139"/>
      <c r="W15" s="144"/>
      <c r="X15" s="147"/>
      <c r="Y15" s="153">
        <f t="shared" si="4"/>
        <v>34</v>
      </c>
      <c r="Z15" s="139">
        <f t="shared" si="4"/>
        <v>0</v>
      </c>
      <c r="AA15" s="139">
        <f t="shared" si="4"/>
        <v>35</v>
      </c>
      <c r="AB15" s="154">
        <f t="shared" si="4"/>
        <v>1</v>
      </c>
    </row>
    <row r="16" spans="1:28" ht="21.6" customHeight="1" thickBot="1">
      <c r="A16" s="158"/>
      <c r="B16" s="159"/>
      <c r="C16" s="160"/>
      <c r="D16" s="160"/>
      <c r="E16" s="161"/>
      <c r="F16" s="161"/>
      <c r="G16" s="161"/>
      <c r="H16" s="162"/>
      <c r="I16" s="163"/>
      <c r="J16" s="164"/>
      <c r="K16" s="165"/>
      <c r="L16" s="166"/>
      <c r="M16" s="163"/>
      <c r="N16" s="167"/>
      <c r="O16" s="168"/>
      <c r="P16" s="166"/>
      <c r="Q16" s="169"/>
      <c r="R16" s="161"/>
      <c r="S16" s="170"/>
      <c r="T16" s="171"/>
      <c r="U16" s="163"/>
      <c r="V16" s="167"/>
      <c r="W16" s="168"/>
      <c r="X16" s="166"/>
      <c r="Y16" s="172">
        <f t="shared" si="4"/>
        <v>0</v>
      </c>
      <c r="Z16" s="173">
        <f t="shared" si="4"/>
        <v>0</v>
      </c>
      <c r="AA16" s="161"/>
      <c r="AB16" s="154">
        <f t="shared" si="4"/>
        <v>0</v>
      </c>
    </row>
    <row r="17" spans="1:28" s="180" customFormat="1" ht="27.75" customHeight="1" thickBot="1">
      <c r="A17" s="174"/>
      <c r="B17" s="175" t="s">
        <v>14</v>
      </c>
      <c r="C17" s="176"/>
      <c r="D17" s="176"/>
      <c r="E17" s="176">
        <f t="shared" ref="E17:AB17" si="5">SUM(E10:E15)</f>
        <v>94</v>
      </c>
      <c r="F17" s="176">
        <f t="shared" si="5"/>
        <v>0</v>
      </c>
      <c r="G17" s="176">
        <f t="shared" si="5"/>
        <v>93</v>
      </c>
      <c r="H17" s="177">
        <f t="shared" si="5"/>
        <v>-1</v>
      </c>
      <c r="I17" s="174">
        <f t="shared" si="5"/>
        <v>91</v>
      </c>
      <c r="J17" s="176">
        <f t="shared" si="5"/>
        <v>0</v>
      </c>
      <c r="K17" s="176">
        <f t="shared" ref="K17" si="6">SUM(K10:K15)</f>
        <v>102</v>
      </c>
      <c r="L17" s="178">
        <f t="shared" si="5"/>
        <v>11</v>
      </c>
      <c r="M17" s="176">
        <f t="shared" ref="M17" si="7">SUM(M10:M15)</f>
        <v>82</v>
      </c>
      <c r="N17" s="176">
        <f t="shared" si="5"/>
        <v>0</v>
      </c>
      <c r="O17" s="176">
        <f t="shared" ref="O17" si="8">SUM(O10:O15)</f>
        <v>104</v>
      </c>
      <c r="P17" s="178">
        <f t="shared" si="5"/>
        <v>22</v>
      </c>
      <c r="Q17" s="176">
        <f t="shared" ref="Q17" si="9">SUM(Q10:Q15)</f>
        <v>70</v>
      </c>
      <c r="R17" s="176">
        <f t="shared" si="5"/>
        <v>0</v>
      </c>
      <c r="S17" s="176">
        <f t="shared" si="5"/>
        <v>103</v>
      </c>
      <c r="T17" s="178">
        <f t="shared" si="5"/>
        <v>30</v>
      </c>
      <c r="U17" s="176">
        <f t="shared" si="5"/>
        <v>0</v>
      </c>
      <c r="V17" s="176">
        <f t="shared" si="5"/>
        <v>0</v>
      </c>
      <c r="W17" s="176">
        <f t="shared" si="5"/>
        <v>0</v>
      </c>
      <c r="X17" s="178">
        <f t="shared" si="5"/>
        <v>0</v>
      </c>
      <c r="Y17" s="176">
        <f t="shared" si="5"/>
        <v>337</v>
      </c>
      <c r="Z17" s="176">
        <f t="shared" si="5"/>
        <v>0</v>
      </c>
      <c r="AA17" s="176">
        <f t="shared" si="5"/>
        <v>402</v>
      </c>
      <c r="AB17" s="179">
        <f t="shared" si="5"/>
        <v>62</v>
      </c>
    </row>
    <row r="18" spans="1:28" ht="18" customHeight="1">
      <c r="A18" s="300" t="s">
        <v>23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181"/>
      <c r="Z18" s="181"/>
      <c r="AA18" s="181"/>
      <c r="AB18" s="182"/>
    </row>
    <row r="19" spans="1:28" ht="10.5" customHeight="1" thickBot="1">
      <c r="A19" s="183"/>
      <c r="B19" s="184"/>
      <c r="C19" s="184"/>
      <c r="D19" s="184"/>
      <c r="E19" s="185"/>
      <c r="F19" s="185"/>
      <c r="G19" s="185"/>
      <c r="H19" s="186"/>
      <c r="I19" s="184"/>
      <c r="J19" s="184"/>
      <c r="K19" s="187"/>
      <c r="L19" s="186"/>
      <c r="M19" s="184"/>
      <c r="N19" s="184"/>
      <c r="O19" s="188"/>
      <c r="P19" s="186"/>
      <c r="Q19" s="184"/>
      <c r="R19" s="184"/>
      <c r="S19" s="188"/>
      <c r="T19" s="189"/>
      <c r="U19" s="184"/>
      <c r="V19" s="184"/>
      <c r="W19" s="188"/>
      <c r="X19" s="186"/>
      <c r="Y19" s="184"/>
      <c r="Z19" s="184"/>
      <c r="AA19" s="190"/>
      <c r="AB19" s="191"/>
    </row>
    <row r="20" spans="1:28">
      <c r="A20" s="280" t="s">
        <v>5</v>
      </c>
      <c r="B20" s="282" t="s">
        <v>6</v>
      </c>
      <c r="C20" s="284"/>
      <c r="D20" s="292" t="s">
        <v>7</v>
      </c>
      <c r="E20" s="288" t="s">
        <v>8</v>
      </c>
      <c r="F20" s="275"/>
      <c r="G20" s="275"/>
      <c r="H20" s="275"/>
      <c r="I20" s="274" t="s">
        <v>9</v>
      </c>
      <c r="J20" s="275"/>
      <c r="K20" s="275"/>
      <c r="L20" s="276"/>
      <c r="M20" s="274" t="s">
        <v>10</v>
      </c>
      <c r="N20" s="275"/>
      <c r="O20" s="275"/>
      <c r="P20" s="276"/>
      <c r="Q20" s="274" t="s">
        <v>11</v>
      </c>
      <c r="R20" s="275"/>
      <c r="S20" s="275"/>
      <c r="T20" s="276"/>
      <c r="U20" s="274" t="s">
        <v>12</v>
      </c>
      <c r="V20" s="275"/>
      <c r="W20" s="275"/>
      <c r="X20" s="276"/>
      <c r="Y20" s="299" t="s">
        <v>13</v>
      </c>
      <c r="Z20" s="297"/>
      <c r="AA20" s="297"/>
      <c r="AB20" s="298"/>
    </row>
    <row r="21" spans="1:28" ht="26.4" customHeight="1">
      <c r="A21" s="289"/>
      <c r="B21" s="290"/>
      <c r="C21" s="291"/>
      <c r="D21" s="293"/>
      <c r="E21" s="139" t="s">
        <v>15</v>
      </c>
      <c r="F21" s="139" t="s">
        <v>16</v>
      </c>
      <c r="G21" s="140" t="s">
        <v>17</v>
      </c>
      <c r="H21" s="141" t="s">
        <v>18</v>
      </c>
      <c r="I21" s="142" t="s">
        <v>15</v>
      </c>
      <c r="J21" s="143" t="s">
        <v>16</v>
      </c>
      <c r="K21" s="144" t="s">
        <v>17</v>
      </c>
      <c r="L21" s="145" t="s">
        <v>18</v>
      </c>
      <c r="M21" s="142" t="s">
        <v>15</v>
      </c>
      <c r="N21" s="143" t="s">
        <v>16</v>
      </c>
      <c r="O21" s="144" t="s">
        <v>17</v>
      </c>
      <c r="P21" s="145" t="s">
        <v>18</v>
      </c>
      <c r="Q21" s="142" t="s">
        <v>15</v>
      </c>
      <c r="R21" s="143" t="s">
        <v>16</v>
      </c>
      <c r="S21" s="144" t="s">
        <v>17</v>
      </c>
      <c r="T21" s="146" t="s">
        <v>18</v>
      </c>
      <c r="U21" s="142" t="s">
        <v>15</v>
      </c>
      <c r="V21" s="143" t="s">
        <v>16</v>
      </c>
      <c r="W21" s="144" t="s">
        <v>17</v>
      </c>
      <c r="X21" s="145" t="s">
        <v>18</v>
      </c>
      <c r="Y21" s="142" t="s">
        <v>15</v>
      </c>
      <c r="Z21" s="143" t="s">
        <v>16</v>
      </c>
      <c r="AA21" s="144" t="s">
        <v>17</v>
      </c>
      <c r="AB21" s="147" t="s">
        <v>18</v>
      </c>
    </row>
    <row r="22" spans="1:28" ht="29.25" customHeight="1">
      <c r="A22" s="148" t="s">
        <v>99</v>
      </c>
      <c r="B22" s="149" t="s">
        <v>100</v>
      </c>
      <c r="C22" s="150"/>
      <c r="D22" s="150" t="s">
        <v>42</v>
      </c>
      <c r="E22" s="139">
        <f>'[1]1марта19(18-19)'!C91</f>
        <v>12</v>
      </c>
      <c r="F22" s="139">
        <f>'[1]1марта19(18-19)'!E91</f>
        <v>0</v>
      </c>
      <c r="G22" s="139">
        <v>12</v>
      </c>
      <c r="H22" s="146">
        <f t="shared" ref="H22:H25" si="10">G22-(E22+F22)</f>
        <v>0</v>
      </c>
      <c r="I22" s="151">
        <f>'[1]1марта19(18-19)'!F91</f>
        <v>11</v>
      </c>
      <c r="J22" s="139">
        <f>'[1]1марта19(18-19)'!H91</f>
        <v>0</v>
      </c>
      <c r="K22" s="152">
        <v>13</v>
      </c>
      <c r="L22" s="147">
        <f t="shared" ref="L22:L25" si="11">K22-(I22+J22)</f>
        <v>2</v>
      </c>
      <c r="M22" s="139">
        <f>'[1]1марта19(18-19)'!I91</f>
        <v>14</v>
      </c>
      <c r="N22" s="139">
        <f>'[1]1марта19(18-19)'!K91</f>
        <v>0</v>
      </c>
      <c r="O22" s="144">
        <v>14</v>
      </c>
      <c r="P22" s="147">
        <f t="shared" ref="P22:P25" si="12">O22-(M22+N22)</f>
        <v>0</v>
      </c>
      <c r="Q22" s="139">
        <f>'[1]1марта19(18-19)'!L91</f>
        <v>13</v>
      </c>
      <c r="R22" s="139">
        <f>'[1]1марта19(18-19)'!N91</f>
        <v>0</v>
      </c>
      <c r="S22" s="144">
        <f>[1]вакансии!O23</f>
        <v>14</v>
      </c>
      <c r="T22" s="147">
        <f t="shared" ref="T22:T25" si="13">S22-(Q22+R22)</f>
        <v>1</v>
      </c>
      <c r="U22" s="139"/>
      <c r="V22" s="139"/>
      <c r="W22" s="144"/>
      <c r="X22" s="147">
        <v>0</v>
      </c>
      <c r="Y22" s="139">
        <f>I22+M22+Q22+U22+E22</f>
        <v>50</v>
      </c>
      <c r="Z22" s="139">
        <f>J22+N22+R22+V22+F22</f>
        <v>0</v>
      </c>
      <c r="AA22" s="139">
        <f>K22+O22+S22+W22+G22</f>
        <v>53</v>
      </c>
      <c r="AB22" s="154">
        <f>L22+P22+T22+X22+H22</f>
        <v>3</v>
      </c>
    </row>
    <row r="23" spans="1:28" ht="34.5" customHeight="1">
      <c r="A23" s="148" t="s">
        <v>101</v>
      </c>
      <c r="B23" s="155" t="s">
        <v>102</v>
      </c>
      <c r="C23" s="150"/>
      <c r="D23" s="150" t="s">
        <v>42</v>
      </c>
      <c r="E23" s="139">
        <f>'[1]1марта19(18-19)'!C133</f>
        <v>0</v>
      </c>
      <c r="F23" s="139">
        <f>'[1]1марта19(18-19)'!E133</f>
        <v>0</v>
      </c>
      <c r="G23" s="139">
        <v>0</v>
      </c>
      <c r="H23" s="146">
        <f t="shared" si="10"/>
        <v>0</v>
      </c>
      <c r="I23" s="151">
        <f>'[1]1марта19(18-19)'!F133</f>
        <v>10</v>
      </c>
      <c r="J23" s="139">
        <f>'[1]1марта19(18-19)'!H133</f>
        <v>0</v>
      </c>
      <c r="K23" s="152">
        <v>11</v>
      </c>
      <c r="L23" s="147">
        <f t="shared" si="11"/>
        <v>1</v>
      </c>
      <c r="M23" s="139">
        <f>'[1]1марта19(18-19)'!I133</f>
        <v>10</v>
      </c>
      <c r="N23" s="139">
        <f>'[1]1марта19(18-19)'!K133</f>
        <v>0</v>
      </c>
      <c r="O23" s="144">
        <v>11</v>
      </c>
      <c r="P23" s="147">
        <f>O23-(M23+N23)</f>
        <v>1</v>
      </c>
      <c r="Q23" s="139">
        <f>'[1]1марта19(18-19)'!L133</f>
        <v>11</v>
      </c>
      <c r="R23" s="139">
        <f>'[1]1марта19(18-19)'!N133</f>
        <v>0</v>
      </c>
      <c r="S23" s="144">
        <f>[1]вакансии!O24</f>
        <v>12</v>
      </c>
      <c r="T23" s="147">
        <f t="shared" si="13"/>
        <v>1</v>
      </c>
      <c r="U23" s="139"/>
      <c r="V23" s="139"/>
      <c r="W23" s="144"/>
      <c r="X23" s="147">
        <v>0</v>
      </c>
      <c r="Y23" s="139">
        <f t="shared" ref="Y23:AB24" si="14">I23+M23+Q23+U23+E23</f>
        <v>31</v>
      </c>
      <c r="Z23" s="139">
        <f t="shared" si="14"/>
        <v>0</v>
      </c>
      <c r="AA23" s="139">
        <f t="shared" si="14"/>
        <v>34</v>
      </c>
      <c r="AB23" s="154">
        <f t="shared" si="14"/>
        <v>3</v>
      </c>
    </row>
    <row r="24" spans="1:28" ht="21" customHeight="1">
      <c r="A24" s="148" t="s">
        <v>103</v>
      </c>
      <c r="B24" s="155" t="s">
        <v>25</v>
      </c>
      <c r="C24" s="150"/>
      <c r="D24" s="150" t="s">
        <v>42</v>
      </c>
      <c r="E24" s="139">
        <f>'[1]1марта19(18-19)'!C105</f>
        <v>9</v>
      </c>
      <c r="F24" s="139">
        <f>'[1]1марта19(18-19)'!E105</f>
        <v>0</v>
      </c>
      <c r="G24" s="139">
        <v>10</v>
      </c>
      <c r="H24" s="146">
        <f t="shared" si="10"/>
        <v>1</v>
      </c>
      <c r="I24" s="151">
        <f>'[1]1марта19(18-19)'!F105</f>
        <v>11</v>
      </c>
      <c r="J24" s="139">
        <f>'[1]1марта19(18-19)'!H105</f>
        <v>0</v>
      </c>
      <c r="K24" s="152">
        <v>11</v>
      </c>
      <c r="L24" s="147">
        <f t="shared" si="11"/>
        <v>0</v>
      </c>
      <c r="M24" s="139">
        <f>'[1]1марта19(18-19)'!I105</f>
        <v>10</v>
      </c>
      <c r="N24" s="139">
        <f>'[1]1марта19(18-19)'!K105</f>
        <v>1</v>
      </c>
      <c r="O24" s="144">
        <v>10</v>
      </c>
      <c r="P24" s="147">
        <f t="shared" si="12"/>
        <v>-1</v>
      </c>
      <c r="Q24" s="139">
        <f>'[1]1марта19(18-19)'!L105</f>
        <v>10</v>
      </c>
      <c r="R24" s="139">
        <f>'[1]1марта19(18-19)'!N105+'[1]1марта19(18-19)'!N98</f>
        <v>0</v>
      </c>
      <c r="S24" s="144">
        <f>[1]вакансии!O25</f>
        <v>10</v>
      </c>
      <c r="T24" s="147">
        <f t="shared" si="13"/>
        <v>0</v>
      </c>
      <c r="U24" s="139"/>
      <c r="V24" s="139"/>
      <c r="W24" s="144"/>
      <c r="X24" s="147">
        <v>0</v>
      </c>
      <c r="Y24" s="139">
        <f t="shared" si="14"/>
        <v>40</v>
      </c>
      <c r="Z24" s="139">
        <f t="shared" si="14"/>
        <v>1</v>
      </c>
      <c r="AA24" s="139">
        <f t="shared" si="14"/>
        <v>41</v>
      </c>
      <c r="AB24" s="154">
        <f t="shared" si="14"/>
        <v>0</v>
      </c>
    </row>
    <row r="25" spans="1:28" ht="29.4" customHeight="1" thickBot="1">
      <c r="A25" s="192" t="s">
        <v>104</v>
      </c>
      <c r="B25" s="193" t="s">
        <v>105</v>
      </c>
      <c r="C25" s="194"/>
      <c r="D25" s="194" t="s">
        <v>42</v>
      </c>
      <c r="E25" s="195">
        <f>'[1]1марта19(18-19)'!C119</f>
        <v>16</v>
      </c>
      <c r="F25" s="195">
        <f>'[1]1марта19(18-19)'!E119</f>
        <v>0</v>
      </c>
      <c r="G25" s="195">
        <v>16</v>
      </c>
      <c r="H25" s="196">
        <f t="shared" si="10"/>
        <v>0</v>
      </c>
      <c r="I25" s="197">
        <f>'[1]1марта19(18-19)'!F119</f>
        <v>15</v>
      </c>
      <c r="J25" s="195">
        <f>'[1]1марта19(18-19)'!H119</f>
        <v>0</v>
      </c>
      <c r="K25" s="198">
        <v>16</v>
      </c>
      <c r="L25" s="199">
        <f t="shared" si="11"/>
        <v>1</v>
      </c>
      <c r="M25" s="195">
        <f>'[1]1марта19(18-19)'!I119</f>
        <v>15</v>
      </c>
      <c r="N25" s="195">
        <f>'[1]1марта19(18-19)'!K119</f>
        <v>0</v>
      </c>
      <c r="O25" s="200">
        <v>16</v>
      </c>
      <c r="P25" s="199">
        <f t="shared" si="12"/>
        <v>1</v>
      </c>
      <c r="Q25" s="195">
        <f>'[1]1марта19(18-19)'!L119</f>
        <v>14</v>
      </c>
      <c r="R25" s="195">
        <f>'[1]1марта19(18-19)'!N119</f>
        <v>0</v>
      </c>
      <c r="S25" s="200">
        <f>[1]вакансии!O26</f>
        <v>15</v>
      </c>
      <c r="T25" s="199">
        <f t="shared" si="13"/>
        <v>1</v>
      </c>
      <c r="U25" s="195"/>
      <c r="V25" s="195"/>
      <c r="W25" s="200"/>
      <c r="X25" s="199">
        <v>0</v>
      </c>
      <c r="Y25" s="195">
        <f>I25+M25+Q25+U25+E25</f>
        <v>60</v>
      </c>
      <c r="Z25" s="195">
        <f>J25+N25+R25+V25+F25</f>
        <v>0</v>
      </c>
      <c r="AA25" s="195">
        <f>K25+O25+S25+W25+G25</f>
        <v>63</v>
      </c>
      <c r="AB25" s="201">
        <f>L25+P25+T25+X25+H25</f>
        <v>3</v>
      </c>
    </row>
    <row r="26" spans="1:28" ht="18" hidden="1" customHeight="1" thickBot="1">
      <c r="A26" s="158"/>
      <c r="B26" s="202"/>
      <c r="C26" s="160"/>
      <c r="D26" s="160"/>
      <c r="E26" s="161"/>
      <c r="F26" s="161"/>
      <c r="G26" s="161"/>
      <c r="H26" s="162"/>
      <c r="I26" s="203"/>
      <c r="J26" s="161"/>
      <c r="K26" s="204"/>
      <c r="L26" s="171"/>
      <c r="M26" s="161"/>
      <c r="N26" s="161"/>
      <c r="O26" s="170"/>
      <c r="P26" s="171"/>
      <c r="Q26" s="161"/>
      <c r="R26" s="161"/>
      <c r="S26" s="205">
        <f>[1]вакансии!O27</f>
        <v>0</v>
      </c>
      <c r="T26" s="171"/>
      <c r="U26" s="161"/>
      <c r="V26" s="161"/>
      <c r="W26" s="170"/>
      <c r="X26" s="171"/>
      <c r="Y26" s="161"/>
      <c r="Z26" s="161"/>
      <c r="AA26" s="161"/>
      <c r="AB26" s="206"/>
    </row>
    <row r="27" spans="1:28" s="180" customFormat="1" ht="27" customHeight="1" thickBot="1">
      <c r="A27" s="174"/>
      <c r="B27" s="175" t="s">
        <v>14</v>
      </c>
      <c r="C27" s="176"/>
      <c r="D27" s="176"/>
      <c r="E27" s="176">
        <f t="shared" ref="E27:AB27" si="15">SUM(E22:E25)</f>
        <v>37</v>
      </c>
      <c r="F27" s="176">
        <f t="shared" si="15"/>
        <v>0</v>
      </c>
      <c r="G27" s="176">
        <f t="shared" si="15"/>
        <v>38</v>
      </c>
      <c r="H27" s="177">
        <f t="shared" si="15"/>
        <v>1</v>
      </c>
      <c r="I27" s="174">
        <f t="shared" si="15"/>
        <v>47</v>
      </c>
      <c r="J27" s="176">
        <f t="shared" si="15"/>
        <v>0</v>
      </c>
      <c r="K27" s="176">
        <f t="shared" ref="K27" si="16">SUM(K22:K25)</f>
        <v>51</v>
      </c>
      <c r="L27" s="178">
        <f t="shared" si="15"/>
        <v>4</v>
      </c>
      <c r="M27" s="176">
        <f t="shared" ref="M27" si="17">SUM(M22:M25)</f>
        <v>49</v>
      </c>
      <c r="N27" s="176">
        <f t="shared" si="15"/>
        <v>1</v>
      </c>
      <c r="O27" s="176">
        <f t="shared" ref="O27" si="18">SUM(O22:O25)</f>
        <v>51</v>
      </c>
      <c r="P27" s="178">
        <f t="shared" si="15"/>
        <v>1</v>
      </c>
      <c r="Q27" s="176">
        <f t="shared" ref="Q27" si="19">SUM(Q22:Q25)</f>
        <v>48</v>
      </c>
      <c r="R27" s="176">
        <f t="shared" si="15"/>
        <v>0</v>
      </c>
      <c r="S27" s="176">
        <f t="shared" si="15"/>
        <v>51</v>
      </c>
      <c r="T27" s="178">
        <f t="shared" si="15"/>
        <v>3</v>
      </c>
      <c r="U27" s="176">
        <f t="shared" si="15"/>
        <v>0</v>
      </c>
      <c r="V27" s="176">
        <f t="shared" si="15"/>
        <v>0</v>
      </c>
      <c r="W27" s="176">
        <f t="shared" si="15"/>
        <v>0</v>
      </c>
      <c r="X27" s="178">
        <f t="shared" si="15"/>
        <v>0</v>
      </c>
      <c r="Y27" s="176">
        <f t="shared" si="15"/>
        <v>181</v>
      </c>
      <c r="Z27" s="176">
        <f t="shared" si="15"/>
        <v>1</v>
      </c>
      <c r="AA27" s="176">
        <f t="shared" si="15"/>
        <v>191</v>
      </c>
      <c r="AB27" s="179">
        <f t="shared" si="15"/>
        <v>9</v>
      </c>
    </row>
    <row r="28" spans="1:28" ht="18" customHeight="1">
      <c r="A28" s="278" t="s">
        <v>29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181"/>
      <c r="Z28" s="181"/>
      <c r="AA28" s="181"/>
      <c r="AB28" s="182"/>
    </row>
    <row r="29" spans="1:28" ht="10.5" customHeight="1" thickBot="1">
      <c r="A29" s="183"/>
      <c r="B29" s="184"/>
      <c r="C29" s="184"/>
      <c r="D29" s="184"/>
      <c r="E29" s="185"/>
      <c r="F29" s="185"/>
      <c r="G29" s="185"/>
      <c r="H29" s="186"/>
      <c r="I29" s="184"/>
      <c r="J29" s="184"/>
      <c r="K29" s="187"/>
      <c r="L29" s="186"/>
      <c r="M29" s="184"/>
      <c r="N29" s="184"/>
      <c r="O29" s="188"/>
      <c r="P29" s="186"/>
      <c r="Q29" s="184"/>
      <c r="R29" s="184"/>
      <c r="S29" s="188"/>
      <c r="T29" s="189"/>
      <c r="U29" s="184"/>
      <c r="V29" s="184"/>
      <c r="W29" s="188"/>
      <c r="X29" s="186"/>
      <c r="Y29" s="184"/>
      <c r="Z29" s="184"/>
      <c r="AA29" s="190"/>
      <c r="AB29" s="191"/>
    </row>
    <row r="30" spans="1:28">
      <c r="A30" s="280" t="s">
        <v>5</v>
      </c>
      <c r="B30" s="282" t="s">
        <v>6</v>
      </c>
      <c r="C30" s="284"/>
      <c r="D30" s="292" t="s">
        <v>7</v>
      </c>
      <c r="E30" s="288" t="s">
        <v>8</v>
      </c>
      <c r="F30" s="275"/>
      <c r="G30" s="275"/>
      <c r="H30" s="275"/>
      <c r="I30" s="274" t="s">
        <v>9</v>
      </c>
      <c r="J30" s="275"/>
      <c r="K30" s="275"/>
      <c r="L30" s="276"/>
      <c r="M30" s="274" t="s">
        <v>10</v>
      </c>
      <c r="N30" s="275"/>
      <c r="O30" s="275"/>
      <c r="P30" s="276"/>
      <c r="Q30" s="275" t="s">
        <v>11</v>
      </c>
      <c r="R30" s="275"/>
      <c r="S30" s="275"/>
      <c r="T30" s="275"/>
      <c r="U30" s="274" t="s">
        <v>12</v>
      </c>
      <c r="V30" s="275"/>
      <c r="W30" s="275"/>
      <c r="X30" s="276"/>
      <c r="Y30" s="297" t="s">
        <v>13</v>
      </c>
      <c r="Z30" s="297"/>
      <c r="AA30" s="297"/>
      <c r="AB30" s="298"/>
    </row>
    <row r="31" spans="1:28" ht="26.4" customHeight="1">
      <c r="A31" s="289"/>
      <c r="B31" s="290"/>
      <c r="C31" s="291"/>
      <c r="D31" s="293"/>
      <c r="E31" s="139" t="s">
        <v>15</v>
      </c>
      <c r="F31" s="139" t="s">
        <v>16</v>
      </c>
      <c r="G31" s="140" t="s">
        <v>17</v>
      </c>
      <c r="H31" s="141" t="s">
        <v>18</v>
      </c>
      <c r="I31" s="142" t="s">
        <v>15</v>
      </c>
      <c r="J31" s="143" t="s">
        <v>16</v>
      </c>
      <c r="K31" s="144" t="s">
        <v>17</v>
      </c>
      <c r="L31" s="145" t="s">
        <v>18</v>
      </c>
      <c r="M31" s="142" t="s">
        <v>15</v>
      </c>
      <c r="N31" s="143" t="s">
        <v>16</v>
      </c>
      <c r="O31" s="144" t="s">
        <v>17</v>
      </c>
      <c r="P31" s="145" t="s">
        <v>18</v>
      </c>
      <c r="Q31" s="142" t="s">
        <v>15</v>
      </c>
      <c r="R31" s="143" t="s">
        <v>16</v>
      </c>
      <c r="S31" s="144" t="s">
        <v>17</v>
      </c>
      <c r="T31" s="146" t="s">
        <v>18</v>
      </c>
      <c r="U31" s="142" t="s">
        <v>15</v>
      </c>
      <c r="V31" s="143" t="s">
        <v>16</v>
      </c>
      <c r="W31" s="144" t="s">
        <v>17</v>
      </c>
      <c r="X31" s="145" t="s">
        <v>18</v>
      </c>
      <c r="Y31" s="142" t="s">
        <v>15</v>
      </c>
      <c r="Z31" s="143" t="s">
        <v>16</v>
      </c>
      <c r="AA31" s="144" t="s">
        <v>17</v>
      </c>
      <c r="AB31" s="147" t="s">
        <v>18</v>
      </c>
    </row>
    <row r="32" spans="1:28" ht="27" customHeight="1">
      <c r="A32" s="148" t="s">
        <v>30</v>
      </c>
      <c r="B32" s="155" t="s">
        <v>106</v>
      </c>
      <c r="C32" s="150"/>
      <c r="D32" s="150" t="s">
        <v>42</v>
      </c>
      <c r="E32" s="139">
        <f>'[1]1марта19(18-19)'!C266</f>
        <v>0</v>
      </c>
      <c r="F32" s="139">
        <f>'[1]1марта19(18-19)'!E266</f>
        <v>0</v>
      </c>
      <c r="G32" s="139">
        <v>0</v>
      </c>
      <c r="H32" s="146">
        <f t="shared" ref="H32:H35" si="20">G32-(E32+F32)</f>
        <v>0</v>
      </c>
      <c r="I32" s="151">
        <f>'[1]1марта19(18-19)'!F266</f>
        <v>3</v>
      </c>
      <c r="J32" s="139">
        <f>'[1]1марта19(18-19)'!H266</f>
        <v>1</v>
      </c>
      <c r="K32" s="152">
        <v>5</v>
      </c>
      <c r="L32" s="147">
        <f t="shared" ref="L32:L35" si="21">K32-(I32+J32)</f>
        <v>1</v>
      </c>
      <c r="M32" s="151">
        <f>'[1]1марта19(18-19)'!I266</f>
        <v>9</v>
      </c>
      <c r="N32" s="139">
        <f>'[1]1марта19(18-19)'!K266</f>
        <v>0</v>
      </c>
      <c r="O32" s="144">
        <v>10</v>
      </c>
      <c r="P32" s="147">
        <f t="shared" ref="P32:P35" si="22">O32-(M32+N32)</f>
        <v>1</v>
      </c>
      <c r="Q32" s="153">
        <f>'[1]1марта19(18-19)'!L266</f>
        <v>14</v>
      </c>
      <c r="R32" s="139">
        <f>'[1]1марта19(18-19)'!N266</f>
        <v>0</v>
      </c>
      <c r="S32" s="144">
        <f>[1]вакансии!O33</f>
        <v>15</v>
      </c>
      <c r="T32" s="146">
        <f t="shared" ref="T32:T34" si="23">S32-(Q32+R32)</f>
        <v>1</v>
      </c>
      <c r="U32" s="151"/>
      <c r="V32" s="139"/>
      <c r="W32" s="144"/>
      <c r="X32" s="147">
        <f t="shared" ref="X32:X34" si="24">W32-(U32+V32)</f>
        <v>0</v>
      </c>
      <c r="Y32" s="153">
        <f>I32+M32+Q32+U32+E32</f>
        <v>26</v>
      </c>
      <c r="Z32" s="139">
        <f>J32+N32+R32+V32+F32</f>
        <v>1</v>
      </c>
      <c r="AA32" s="139">
        <f>K32+O32+S32+W32+G32</f>
        <v>30</v>
      </c>
      <c r="AB32" s="154">
        <f>L32+P32+T32+X32+H32</f>
        <v>3</v>
      </c>
    </row>
    <row r="33" spans="1:28" ht="48.75" customHeight="1">
      <c r="A33" s="156" t="s">
        <v>107</v>
      </c>
      <c r="B33" s="157" t="s">
        <v>108</v>
      </c>
      <c r="C33" s="150"/>
      <c r="D33" s="207" t="s">
        <v>28</v>
      </c>
      <c r="E33" s="139">
        <f>'[1]1марта19(18-19)'!C280</f>
        <v>26</v>
      </c>
      <c r="F33" s="139">
        <f>'[1]1марта19(18-19)'!E280</f>
        <v>0</v>
      </c>
      <c r="G33" s="139">
        <v>27</v>
      </c>
      <c r="H33" s="146">
        <f t="shared" si="20"/>
        <v>1</v>
      </c>
      <c r="I33" s="151">
        <f>'[1]1марта19(18-19)'!F280</f>
        <v>27</v>
      </c>
      <c r="J33" s="139">
        <f>'[1]1марта19(18-19)'!H280</f>
        <v>0</v>
      </c>
      <c r="K33" s="152">
        <v>28</v>
      </c>
      <c r="L33" s="147">
        <f t="shared" si="21"/>
        <v>1</v>
      </c>
      <c r="M33" s="151">
        <f>'[1]1марта19(18-19)'!I280</f>
        <v>20</v>
      </c>
      <c r="N33" s="139">
        <f>'[1]1марта19(18-19)'!K280</f>
        <v>1</v>
      </c>
      <c r="O33" s="144">
        <v>20</v>
      </c>
      <c r="P33" s="147">
        <f t="shared" si="22"/>
        <v>-1</v>
      </c>
      <c r="Q33" s="153">
        <f>'[1]1марта19(18-19)'!L280</f>
        <v>29</v>
      </c>
      <c r="R33" s="139">
        <f>'[1]1марта19(18-19)'!N280</f>
        <v>1</v>
      </c>
      <c r="S33" s="144">
        <f>[1]вакансии!O34</f>
        <v>30</v>
      </c>
      <c r="T33" s="146">
        <f t="shared" si="23"/>
        <v>0</v>
      </c>
      <c r="U33" s="151">
        <f>'[1]1марта19(18-19)'!O280</f>
        <v>38</v>
      </c>
      <c r="V33" s="139">
        <f>'[1]1марта19(18-19)'!Q280</f>
        <v>1</v>
      </c>
      <c r="W33" s="144">
        <f>'[1]вакансии15-16'!O40</f>
        <v>40</v>
      </c>
      <c r="X33" s="147">
        <f t="shared" si="24"/>
        <v>1</v>
      </c>
      <c r="Y33" s="153">
        <f t="shared" ref="Y33:AB35" si="25">I33+M33+Q33+U33+E33</f>
        <v>140</v>
      </c>
      <c r="Z33" s="139">
        <f t="shared" si="25"/>
        <v>3</v>
      </c>
      <c r="AA33" s="139">
        <f t="shared" si="25"/>
        <v>145</v>
      </c>
      <c r="AB33" s="154">
        <f t="shared" si="25"/>
        <v>2</v>
      </c>
    </row>
    <row r="34" spans="1:28" ht="36.75" customHeight="1">
      <c r="A34" s="156" t="s">
        <v>32</v>
      </c>
      <c r="B34" s="157" t="s">
        <v>33</v>
      </c>
      <c r="C34" s="150"/>
      <c r="D34" s="150" t="s">
        <v>42</v>
      </c>
      <c r="E34" s="139">
        <f>'[1]1марта19(18-19)'!C245</f>
        <v>19</v>
      </c>
      <c r="F34" s="139">
        <f>'[1]1марта19(18-19)'!E245</f>
        <v>0</v>
      </c>
      <c r="G34" s="139">
        <v>19</v>
      </c>
      <c r="H34" s="146">
        <f t="shared" si="20"/>
        <v>0</v>
      </c>
      <c r="I34" s="151">
        <f>'[1]1марта19(18-19)'!F245</f>
        <v>14</v>
      </c>
      <c r="J34" s="139">
        <f>'[1]1марта19(18-19)'!H245</f>
        <v>0</v>
      </c>
      <c r="K34" s="152">
        <v>15</v>
      </c>
      <c r="L34" s="147">
        <f t="shared" si="21"/>
        <v>1</v>
      </c>
      <c r="M34" s="151">
        <f>'[1]1марта19(18-19)'!I245</f>
        <v>14</v>
      </c>
      <c r="N34" s="139">
        <f>'[1]1марта19(18-19)'!K245</f>
        <v>0</v>
      </c>
      <c r="O34" s="144">
        <v>15</v>
      </c>
      <c r="P34" s="147">
        <f t="shared" si="22"/>
        <v>1</v>
      </c>
      <c r="Q34" s="153">
        <f>'[1]1марта19(18-19)'!L245</f>
        <v>16</v>
      </c>
      <c r="R34" s="139">
        <f>'[1]1марта19(18-19)'!N245</f>
        <v>0</v>
      </c>
      <c r="S34" s="144">
        <f>[1]вакансии!O35</f>
        <v>17</v>
      </c>
      <c r="T34" s="146">
        <f t="shared" si="23"/>
        <v>1</v>
      </c>
      <c r="U34" s="151"/>
      <c r="V34" s="139"/>
      <c r="W34" s="144"/>
      <c r="X34" s="147">
        <f t="shared" si="24"/>
        <v>0</v>
      </c>
      <c r="Y34" s="153">
        <f t="shared" si="25"/>
        <v>63</v>
      </c>
      <c r="Z34" s="139">
        <f t="shared" si="25"/>
        <v>0</v>
      </c>
      <c r="AA34" s="139">
        <f t="shared" si="25"/>
        <v>66</v>
      </c>
      <c r="AB34" s="154">
        <f t="shared" si="25"/>
        <v>3</v>
      </c>
    </row>
    <row r="35" spans="1:28" ht="28.2" customHeight="1" thickBot="1">
      <c r="A35" s="192"/>
      <c r="B35" s="193" t="s">
        <v>109</v>
      </c>
      <c r="C35" s="194"/>
      <c r="D35" s="194" t="s">
        <v>42</v>
      </c>
      <c r="E35" s="195">
        <f>'[1]1марта19(18-19)'!C273</f>
        <v>9</v>
      </c>
      <c r="F35" s="195">
        <f>'[1]1марта19(18-19)'!E273</f>
        <v>0</v>
      </c>
      <c r="G35" s="195">
        <v>9</v>
      </c>
      <c r="H35" s="196">
        <f t="shared" si="20"/>
        <v>0</v>
      </c>
      <c r="I35" s="197">
        <f>'[1]1марта19(18-19)'!F273</f>
        <v>9</v>
      </c>
      <c r="J35" s="195">
        <f>'[1]1марта19(18-19)'!H273</f>
        <v>0</v>
      </c>
      <c r="K35" s="198">
        <v>10</v>
      </c>
      <c r="L35" s="199">
        <f t="shared" si="21"/>
        <v>1</v>
      </c>
      <c r="M35" s="197">
        <f>'[1]1марта19(18-19)'!I273</f>
        <v>16</v>
      </c>
      <c r="N35" s="195">
        <f>'[1]1марта19(18-19)'!K273</f>
        <v>0</v>
      </c>
      <c r="O35" s="200">
        <v>17</v>
      </c>
      <c r="P35" s="147">
        <f t="shared" si="22"/>
        <v>1</v>
      </c>
      <c r="Q35" s="208">
        <f>'[1]1марта19(18-19)'!L273</f>
        <v>0</v>
      </c>
      <c r="R35" s="195"/>
      <c r="S35" s="200">
        <f>[1]вакансии!O36</f>
        <v>0</v>
      </c>
      <c r="T35" s="196"/>
      <c r="U35" s="197"/>
      <c r="V35" s="209"/>
      <c r="W35" s="200"/>
      <c r="X35" s="199"/>
      <c r="Y35" s="208">
        <f t="shared" si="25"/>
        <v>34</v>
      </c>
      <c r="Z35" s="195">
        <f t="shared" si="25"/>
        <v>0</v>
      </c>
      <c r="AA35" s="195">
        <f t="shared" si="25"/>
        <v>36</v>
      </c>
      <c r="AB35" s="201">
        <f t="shared" si="25"/>
        <v>2</v>
      </c>
    </row>
    <row r="36" spans="1:28" ht="2.4" hidden="1" customHeight="1" thickBot="1">
      <c r="A36" s="158"/>
      <c r="B36" s="202"/>
      <c r="C36" s="160"/>
      <c r="D36" s="160"/>
      <c r="E36" s="161"/>
      <c r="F36" s="161"/>
      <c r="G36" s="161"/>
      <c r="H36" s="162"/>
      <c r="I36" s="203"/>
      <c r="J36" s="161"/>
      <c r="K36" s="204"/>
      <c r="L36" s="210"/>
      <c r="M36" s="161"/>
      <c r="N36" s="161"/>
      <c r="O36" s="170"/>
      <c r="P36" s="210"/>
      <c r="Q36" s="161"/>
      <c r="R36" s="161"/>
      <c r="S36" s="170"/>
      <c r="T36" s="210"/>
      <c r="U36" s="161"/>
      <c r="V36" s="159"/>
      <c r="W36" s="170"/>
      <c r="X36" s="210"/>
      <c r="Y36" s="161"/>
      <c r="Z36" s="161"/>
      <c r="AA36" s="161"/>
      <c r="AB36" s="206"/>
    </row>
    <row r="37" spans="1:28" s="180" customFormat="1" ht="26.25" customHeight="1" thickBot="1">
      <c r="A37" s="174"/>
      <c r="B37" s="175" t="s">
        <v>14</v>
      </c>
      <c r="C37" s="176"/>
      <c r="D37" s="176"/>
      <c r="E37" s="176">
        <f t="shared" ref="E37:AB37" si="26">SUM(E32:E35)</f>
        <v>54</v>
      </c>
      <c r="F37" s="176">
        <f t="shared" si="26"/>
        <v>0</v>
      </c>
      <c r="G37" s="176">
        <f t="shared" si="26"/>
        <v>55</v>
      </c>
      <c r="H37" s="177">
        <f t="shared" si="26"/>
        <v>1</v>
      </c>
      <c r="I37" s="174">
        <f t="shared" si="26"/>
        <v>53</v>
      </c>
      <c r="J37" s="176">
        <f t="shared" si="26"/>
        <v>1</v>
      </c>
      <c r="K37" s="176">
        <f t="shared" si="26"/>
        <v>58</v>
      </c>
      <c r="L37" s="178">
        <f t="shared" si="26"/>
        <v>4</v>
      </c>
      <c r="M37" s="176">
        <f t="shared" si="26"/>
        <v>59</v>
      </c>
      <c r="N37" s="176">
        <f t="shared" si="26"/>
        <v>1</v>
      </c>
      <c r="O37" s="176">
        <f t="shared" si="26"/>
        <v>62</v>
      </c>
      <c r="P37" s="178">
        <f t="shared" si="26"/>
        <v>2</v>
      </c>
      <c r="Q37" s="176">
        <f t="shared" si="26"/>
        <v>59</v>
      </c>
      <c r="R37" s="176">
        <f t="shared" si="26"/>
        <v>1</v>
      </c>
      <c r="S37" s="176">
        <f t="shared" si="26"/>
        <v>62</v>
      </c>
      <c r="T37" s="178">
        <f t="shared" si="26"/>
        <v>2</v>
      </c>
      <c r="U37" s="176">
        <f t="shared" si="26"/>
        <v>38</v>
      </c>
      <c r="V37" s="176">
        <f t="shared" si="26"/>
        <v>1</v>
      </c>
      <c r="W37" s="176">
        <f t="shared" si="26"/>
        <v>40</v>
      </c>
      <c r="X37" s="178">
        <f t="shared" si="26"/>
        <v>1</v>
      </c>
      <c r="Y37" s="176">
        <f t="shared" si="26"/>
        <v>263</v>
      </c>
      <c r="Z37" s="176">
        <f t="shared" si="26"/>
        <v>4</v>
      </c>
      <c r="AA37" s="176">
        <f t="shared" si="26"/>
        <v>277</v>
      </c>
      <c r="AB37" s="179">
        <f t="shared" si="26"/>
        <v>10</v>
      </c>
    </row>
    <row r="38" spans="1:28" ht="18" customHeight="1">
      <c r="A38" s="278" t="s">
        <v>34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181"/>
      <c r="Z38" s="181"/>
      <c r="AA38" s="181"/>
      <c r="AB38" s="182"/>
    </row>
    <row r="39" spans="1:28" ht="10.5" customHeight="1" thickBot="1">
      <c r="A39" s="183"/>
      <c r="B39" s="184"/>
      <c r="C39" s="184"/>
      <c r="D39" s="184"/>
      <c r="E39" s="185"/>
      <c r="F39" s="185"/>
      <c r="G39" s="185"/>
      <c r="H39" s="186"/>
      <c r="I39" s="184"/>
      <c r="J39" s="184"/>
      <c r="K39" s="187"/>
      <c r="L39" s="184"/>
      <c r="M39" s="184"/>
      <c r="N39" s="184"/>
      <c r="O39" s="190"/>
      <c r="P39" s="184"/>
      <c r="Q39" s="184"/>
      <c r="R39" s="184"/>
      <c r="S39" s="190"/>
      <c r="T39" s="190"/>
      <c r="U39" s="184"/>
      <c r="V39" s="184"/>
      <c r="W39" s="190"/>
      <c r="X39" s="184"/>
      <c r="Y39" s="184"/>
      <c r="Z39" s="184"/>
      <c r="AA39" s="190"/>
      <c r="AB39" s="211"/>
    </row>
    <row r="40" spans="1:28">
      <c r="A40" s="280" t="s">
        <v>5</v>
      </c>
      <c r="B40" s="282" t="s">
        <v>6</v>
      </c>
      <c r="C40" s="284"/>
      <c r="D40" s="294" t="s">
        <v>7</v>
      </c>
      <c r="E40" s="296" t="s">
        <v>8</v>
      </c>
      <c r="F40" s="296"/>
      <c r="G40" s="296"/>
      <c r="H40" s="296"/>
      <c r="I40" s="274" t="s">
        <v>9</v>
      </c>
      <c r="J40" s="275"/>
      <c r="K40" s="275"/>
      <c r="L40" s="276"/>
      <c r="M40" s="274" t="s">
        <v>10</v>
      </c>
      <c r="N40" s="275"/>
      <c r="O40" s="275"/>
      <c r="P40" s="276"/>
      <c r="Q40" s="274" t="s">
        <v>11</v>
      </c>
      <c r="R40" s="275"/>
      <c r="S40" s="275"/>
      <c r="T40" s="276"/>
      <c r="U40" s="274" t="s">
        <v>12</v>
      </c>
      <c r="V40" s="275"/>
      <c r="W40" s="275"/>
      <c r="X40" s="276"/>
      <c r="Y40" s="274" t="s">
        <v>13</v>
      </c>
      <c r="Z40" s="275"/>
      <c r="AA40" s="275"/>
      <c r="AB40" s="276"/>
    </row>
    <row r="41" spans="1:28" ht="26.4" customHeight="1">
      <c r="A41" s="289"/>
      <c r="B41" s="290"/>
      <c r="C41" s="291"/>
      <c r="D41" s="295"/>
      <c r="E41" s="139" t="s">
        <v>15</v>
      </c>
      <c r="F41" s="139" t="s">
        <v>16</v>
      </c>
      <c r="G41" s="140" t="s">
        <v>17</v>
      </c>
      <c r="H41" s="141" t="s">
        <v>18</v>
      </c>
      <c r="I41" s="142" t="s">
        <v>15</v>
      </c>
      <c r="J41" s="143" t="s">
        <v>16</v>
      </c>
      <c r="K41" s="144" t="s">
        <v>17</v>
      </c>
      <c r="L41" s="145" t="s">
        <v>18</v>
      </c>
      <c r="M41" s="142" t="s">
        <v>15</v>
      </c>
      <c r="N41" s="143" t="s">
        <v>16</v>
      </c>
      <c r="O41" s="144" t="s">
        <v>17</v>
      </c>
      <c r="P41" s="145" t="s">
        <v>18</v>
      </c>
      <c r="Q41" s="142" t="s">
        <v>15</v>
      </c>
      <c r="R41" s="143" t="s">
        <v>16</v>
      </c>
      <c r="S41" s="144" t="s">
        <v>17</v>
      </c>
      <c r="T41" s="146" t="s">
        <v>18</v>
      </c>
      <c r="U41" s="142" t="s">
        <v>15</v>
      </c>
      <c r="V41" s="143" t="s">
        <v>16</v>
      </c>
      <c r="W41" s="144" t="s">
        <v>17</v>
      </c>
      <c r="X41" s="145" t="s">
        <v>18</v>
      </c>
      <c r="Y41" s="142" t="s">
        <v>15</v>
      </c>
      <c r="Z41" s="143" t="s">
        <v>16</v>
      </c>
      <c r="AA41" s="144" t="s">
        <v>17</v>
      </c>
      <c r="AB41" s="147" t="s">
        <v>18</v>
      </c>
    </row>
    <row r="42" spans="1:28" ht="34.5" customHeight="1">
      <c r="A42" s="148" t="s">
        <v>35</v>
      </c>
      <c r="B42" s="155" t="s">
        <v>36</v>
      </c>
      <c r="C42" s="150"/>
      <c r="D42" s="212" t="s">
        <v>42</v>
      </c>
      <c r="E42" s="153">
        <f>'[1]1марта19(18-19)'!C189</f>
        <v>18</v>
      </c>
      <c r="F42" s="139">
        <f>'[1]1марта19(18-19)'!E189</f>
        <v>0</v>
      </c>
      <c r="G42" s="139">
        <v>18</v>
      </c>
      <c r="H42" s="146">
        <f t="shared" ref="H42:H43" si="27">G42-(E42+F42)</f>
        <v>0</v>
      </c>
      <c r="I42" s="151">
        <f>'[1]1марта19(18-19)'!F189</f>
        <v>18</v>
      </c>
      <c r="J42" s="139">
        <f>'[1]1марта19(18-19)'!K189</f>
        <v>0</v>
      </c>
      <c r="K42" s="152">
        <v>18</v>
      </c>
      <c r="L42" s="147">
        <f t="shared" ref="L42:L43" si="28">K42-(I42+J42)</f>
        <v>0</v>
      </c>
      <c r="M42" s="151">
        <f>'[1]1марта19(18-19)'!I189</f>
        <v>17</v>
      </c>
      <c r="N42" s="139">
        <f>'[1]1марта19(18-19)'!K189</f>
        <v>0</v>
      </c>
      <c r="O42" s="144">
        <v>20</v>
      </c>
      <c r="P42" s="147">
        <f t="shared" ref="P42:P43" si="29">O42-(M42+N42)</f>
        <v>3</v>
      </c>
      <c r="Q42" s="139">
        <f>'[1]1марта19(18-19)'!L189</f>
        <v>14</v>
      </c>
      <c r="R42" s="139">
        <f>'[1]1марта19(18-19)'!N189</f>
        <v>0</v>
      </c>
      <c r="S42" s="144">
        <f>[1]вакансии!O43</f>
        <v>15</v>
      </c>
      <c r="T42" s="147">
        <f t="shared" ref="T42:T43" si="30">S42-(Q42+R42)</f>
        <v>1</v>
      </c>
      <c r="U42" s="139"/>
      <c r="V42" s="139"/>
      <c r="W42" s="144"/>
      <c r="X42" s="147">
        <f t="shared" ref="X42:X43" si="31">W42-(U42+V42)</f>
        <v>0</v>
      </c>
      <c r="Y42" s="139">
        <f>I42+M42+Q42+U42+E42</f>
        <v>67</v>
      </c>
      <c r="Z42" s="139">
        <f>J42+N42+R42+V42+F42</f>
        <v>0</v>
      </c>
      <c r="AA42" s="139">
        <f>K42+O42+S42+W42+G42</f>
        <v>71</v>
      </c>
      <c r="AB42" s="154">
        <f>L42+P42+T42+X42+H42</f>
        <v>4</v>
      </c>
    </row>
    <row r="43" spans="1:28" ht="59.25" customHeight="1" thickBot="1">
      <c r="A43" s="192" t="s">
        <v>110</v>
      </c>
      <c r="B43" s="193" t="s">
        <v>111</v>
      </c>
      <c r="C43" s="194"/>
      <c r="D43" s="213" t="s">
        <v>42</v>
      </c>
      <c r="E43" s="153">
        <f>'[1]1марта19(18-19)'!C217</f>
        <v>0</v>
      </c>
      <c r="F43" s="139">
        <f>'[1]1марта19(18-19)'!E217</f>
        <v>0</v>
      </c>
      <c r="G43" s="139">
        <v>0</v>
      </c>
      <c r="H43" s="146">
        <f t="shared" si="27"/>
        <v>0</v>
      </c>
      <c r="I43" s="197">
        <f>'[1]1марта19(18-19)'!F217</f>
        <v>0</v>
      </c>
      <c r="J43" s="195">
        <f>'[1]1марта19(18-19)'!H217</f>
        <v>0</v>
      </c>
      <c r="K43" s="198">
        <v>0</v>
      </c>
      <c r="L43" s="199">
        <f t="shared" si="28"/>
        <v>0</v>
      </c>
      <c r="M43" s="197">
        <f>'[1]1марта19(18-19)'!I217</f>
        <v>20</v>
      </c>
      <c r="N43" s="195">
        <f>'[1]1марта19(18-19)'!K217</f>
        <v>1</v>
      </c>
      <c r="O43" s="200">
        <v>20</v>
      </c>
      <c r="P43" s="199">
        <f t="shared" si="29"/>
        <v>-1</v>
      </c>
      <c r="Q43" s="195">
        <f>'[1]1марта19(18-19)'!L217</f>
        <v>24</v>
      </c>
      <c r="R43" s="195">
        <f>'[1]1марта19(18-19)'!N217</f>
        <v>0</v>
      </c>
      <c r="S43" s="200">
        <f>[1]вакансии!O44</f>
        <v>25</v>
      </c>
      <c r="T43" s="199">
        <f t="shared" si="30"/>
        <v>1</v>
      </c>
      <c r="U43" s="195"/>
      <c r="V43" s="195"/>
      <c r="W43" s="200"/>
      <c r="X43" s="199">
        <f t="shared" si="31"/>
        <v>0</v>
      </c>
      <c r="Y43" s="195">
        <f t="shared" ref="Y43:AB43" si="32">I43+M43+Q43+U43+E43</f>
        <v>44</v>
      </c>
      <c r="Z43" s="195">
        <f t="shared" si="32"/>
        <v>1</v>
      </c>
      <c r="AA43" s="195">
        <f t="shared" si="32"/>
        <v>45</v>
      </c>
      <c r="AB43" s="201">
        <f t="shared" si="32"/>
        <v>0</v>
      </c>
    </row>
    <row r="44" spans="1:28" ht="25.8" hidden="1" customHeight="1" thickBot="1">
      <c r="A44" s="158"/>
      <c r="B44" s="202"/>
      <c r="C44" s="160"/>
      <c r="D44" s="160"/>
      <c r="E44" s="214"/>
      <c r="F44" s="214"/>
      <c r="G44" s="214"/>
      <c r="H44" s="215"/>
      <c r="I44" s="158"/>
      <c r="J44" s="159"/>
      <c r="K44" s="204"/>
      <c r="L44" s="216"/>
      <c r="M44" s="159"/>
      <c r="N44" s="159"/>
      <c r="O44" s="170"/>
      <c r="P44" s="216"/>
      <c r="Q44" s="159"/>
      <c r="R44" s="159"/>
      <c r="S44" s="170"/>
      <c r="T44" s="216"/>
      <c r="U44" s="159"/>
      <c r="V44" s="159"/>
      <c r="W44" s="170"/>
      <c r="X44" s="216"/>
      <c r="Y44" s="159"/>
      <c r="Z44" s="159"/>
      <c r="AA44" s="170"/>
      <c r="AB44" s="216"/>
    </row>
    <row r="45" spans="1:28" s="180" customFormat="1" ht="28.5" customHeight="1" thickBot="1">
      <c r="A45" s="174"/>
      <c r="B45" s="175" t="s">
        <v>14</v>
      </c>
      <c r="C45" s="176"/>
      <c r="D45" s="176"/>
      <c r="E45" s="176">
        <f t="shared" ref="E45:AB45" si="33">SUM(E42:E44)</f>
        <v>18</v>
      </c>
      <c r="F45" s="176">
        <f t="shared" si="33"/>
        <v>0</v>
      </c>
      <c r="G45" s="176">
        <f t="shared" si="33"/>
        <v>18</v>
      </c>
      <c r="H45" s="177">
        <f t="shared" si="33"/>
        <v>0</v>
      </c>
      <c r="I45" s="174">
        <f t="shared" si="33"/>
        <v>18</v>
      </c>
      <c r="J45" s="176">
        <f t="shared" si="33"/>
        <v>0</v>
      </c>
      <c r="K45" s="176">
        <f t="shared" si="33"/>
        <v>18</v>
      </c>
      <c r="L45" s="178">
        <f t="shared" si="33"/>
        <v>0</v>
      </c>
      <c r="M45" s="176">
        <f t="shared" si="33"/>
        <v>37</v>
      </c>
      <c r="N45" s="176">
        <f t="shared" si="33"/>
        <v>1</v>
      </c>
      <c r="O45" s="176">
        <f t="shared" si="33"/>
        <v>40</v>
      </c>
      <c r="P45" s="178">
        <f t="shared" si="33"/>
        <v>2</v>
      </c>
      <c r="Q45" s="176">
        <f t="shared" si="33"/>
        <v>38</v>
      </c>
      <c r="R45" s="176">
        <f t="shared" si="33"/>
        <v>0</v>
      </c>
      <c r="S45" s="176">
        <f t="shared" si="33"/>
        <v>40</v>
      </c>
      <c r="T45" s="178">
        <f t="shared" si="33"/>
        <v>2</v>
      </c>
      <c r="U45" s="176">
        <f t="shared" si="33"/>
        <v>0</v>
      </c>
      <c r="V45" s="176">
        <f t="shared" si="33"/>
        <v>0</v>
      </c>
      <c r="W45" s="176">
        <f t="shared" si="33"/>
        <v>0</v>
      </c>
      <c r="X45" s="178">
        <f t="shared" si="33"/>
        <v>0</v>
      </c>
      <c r="Y45" s="176">
        <f t="shared" si="33"/>
        <v>111</v>
      </c>
      <c r="Z45" s="176">
        <f t="shared" si="33"/>
        <v>1</v>
      </c>
      <c r="AA45" s="176">
        <f t="shared" si="33"/>
        <v>116</v>
      </c>
      <c r="AB45" s="179">
        <f t="shared" si="33"/>
        <v>4</v>
      </c>
    </row>
    <row r="46" spans="1:28" ht="18" customHeight="1">
      <c r="A46" s="278" t="s">
        <v>44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181"/>
      <c r="Z46" s="181"/>
      <c r="AA46" s="181"/>
      <c r="AB46" s="182"/>
    </row>
    <row r="47" spans="1:28" ht="10.5" customHeight="1" thickBot="1">
      <c r="A47" s="183"/>
      <c r="B47" s="184"/>
      <c r="C47" s="184"/>
      <c r="D47" s="184"/>
      <c r="E47" s="185"/>
      <c r="F47" s="185"/>
      <c r="G47" s="185"/>
      <c r="H47" s="186"/>
      <c r="I47" s="184"/>
      <c r="J47" s="184"/>
      <c r="K47" s="187"/>
      <c r="L47" s="186"/>
      <c r="M47" s="184"/>
      <c r="N47" s="184"/>
      <c r="O47" s="188"/>
      <c r="P47" s="186"/>
      <c r="Q47" s="184"/>
      <c r="R47" s="184"/>
      <c r="S47" s="188"/>
      <c r="T47" s="189"/>
      <c r="U47" s="184"/>
      <c r="V47" s="184"/>
      <c r="W47" s="188"/>
      <c r="X47" s="186"/>
      <c r="Y47" s="184"/>
      <c r="Z47" s="184"/>
      <c r="AA47" s="190"/>
      <c r="AB47" s="191"/>
    </row>
    <row r="48" spans="1:28">
      <c r="A48" s="280" t="s">
        <v>5</v>
      </c>
      <c r="B48" s="282" t="s">
        <v>6</v>
      </c>
      <c r="C48" s="284"/>
      <c r="D48" s="292" t="s">
        <v>7</v>
      </c>
      <c r="E48" s="288" t="s">
        <v>8</v>
      </c>
      <c r="F48" s="275"/>
      <c r="G48" s="275"/>
      <c r="H48" s="275"/>
      <c r="I48" s="274" t="s">
        <v>9</v>
      </c>
      <c r="J48" s="275"/>
      <c r="K48" s="275"/>
      <c r="L48" s="276"/>
      <c r="M48" s="274" t="s">
        <v>10</v>
      </c>
      <c r="N48" s="275"/>
      <c r="O48" s="275"/>
      <c r="P48" s="276"/>
      <c r="Q48" s="274" t="s">
        <v>11</v>
      </c>
      <c r="R48" s="275"/>
      <c r="S48" s="275"/>
      <c r="T48" s="276"/>
      <c r="U48" s="274" t="s">
        <v>12</v>
      </c>
      <c r="V48" s="275"/>
      <c r="W48" s="275"/>
      <c r="X48" s="276"/>
      <c r="Y48" s="274" t="s">
        <v>13</v>
      </c>
      <c r="Z48" s="275"/>
      <c r="AA48" s="275"/>
      <c r="AB48" s="276"/>
    </row>
    <row r="49" spans="1:28" ht="26.4" customHeight="1">
      <c r="A49" s="289"/>
      <c r="B49" s="290"/>
      <c r="C49" s="291"/>
      <c r="D49" s="293"/>
      <c r="E49" s="139" t="s">
        <v>15</v>
      </c>
      <c r="F49" s="139" t="s">
        <v>16</v>
      </c>
      <c r="G49" s="140" t="s">
        <v>17</v>
      </c>
      <c r="H49" s="141" t="s">
        <v>18</v>
      </c>
      <c r="I49" s="142" t="s">
        <v>15</v>
      </c>
      <c r="J49" s="143" t="s">
        <v>16</v>
      </c>
      <c r="K49" s="144" t="s">
        <v>17</v>
      </c>
      <c r="L49" s="145" t="s">
        <v>18</v>
      </c>
      <c r="M49" s="142" t="s">
        <v>15</v>
      </c>
      <c r="N49" s="143" t="s">
        <v>16</v>
      </c>
      <c r="O49" s="144" t="s">
        <v>17</v>
      </c>
      <c r="P49" s="145" t="s">
        <v>18</v>
      </c>
      <c r="Q49" s="142" t="s">
        <v>15</v>
      </c>
      <c r="R49" s="143" t="s">
        <v>16</v>
      </c>
      <c r="S49" s="144" t="s">
        <v>17</v>
      </c>
      <c r="T49" s="146" t="s">
        <v>18</v>
      </c>
      <c r="U49" s="142" t="s">
        <v>15</v>
      </c>
      <c r="V49" s="143" t="s">
        <v>16</v>
      </c>
      <c r="W49" s="144" t="s">
        <v>17</v>
      </c>
      <c r="X49" s="145" t="s">
        <v>18</v>
      </c>
      <c r="Y49" s="142" t="s">
        <v>15</v>
      </c>
      <c r="Z49" s="143" t="s">
        <v>16</v>
      </c>
      <c r="AA49" s="144" t="s">
        <v>17</v>
      </c>
      <c r="AB49" s="147" t="s">
        <v>18</v>
      </c>
    </row>
    <row r="50" spans="1:28" ht="32.25" customHeight="1">
      <c r="A50" s="148" t="s">
        <v>47</v>
      </c>
      <c r="B50" s="155" t="s">
        <v>48</v>
      </c>
      <c r="C50" s="150"/>
      <c r="D50" s="150" t="s">
        <v>42</v>
      </c>
      <c r="E50" s="139">
        <f>'[1]1марта19(18-19)'!C168</f>
        <v>0</v>
      </c>
      <c r="F50" s="139">
        <f>'[1]1марта19(18-19)'!E168</f>
        <v>0</v>
      </c>
      <c r="G50" s="139">
        <v>0</v>
      </c>
      <c r="H50" s="146">
        <f>G50-(E50+F50)</f>
        <v>0</v>
      </c>
      <c r="I50" s="151">
        <f>'[1]1марта19(18-19)'!F168</f>
        <v>0</v>
      </c>
      <c r="J50" s="139">
        <f>'[1]1марта19(18-19)'!H168</f>
        <v>0</v>
      </c>
      <c r="K50" s="152">
        <v>0</v>
      </c>
      <c r="L50" s="147">
        <f>K50-(I50+J50)</f>
        <v>0</v>
      </c>
      <c r="M50" s="139">
        <f>'[1]1марта19(18-19)'!I168</f>
        <v>0</v>
      </c>
      <c r="N50" s="139">
        <f>'[1]1марта19(18-19)'!K168</f>
        <v>0</v>
      </c>
      <c r="O50" s="144">
        <v>0</v>
      </c>
      <c r="P50" s="147">
        <f>O50-(M50+N50)</f>
        <v>0</v>
      </c>
      <c r="Q50" s="139">
        <f>'[1]1марта19(18-19)'!L168</f>
        <v>10</v>
      </c>
      <c r="R50" s="139">
        <f>'[1]1марта19(18-19)'!N168</f>
        <v>0</v>
      </c>
      <c r="S50" s="144">
        <f>[1]вакансии!O51</f>
        <v>12</v>
      </c>
      <c r="T50" s="147">
        <f>S50-(Q50+R50)</f>
        <v>2</v>
      </c>
      <c r="U50" s="139"/>
      <c r="V50" s="139"/>
      <c r="W50" s="144"/>
      <c r="X50" s="147">
        <f>W50-(U50+V50)</f>
        <v>0</v>
      </c>
      <c r="Y50" s="139">
        <f>I50+M50+Q50+U50+E50</f>
        <v>10</v>
      </c>
      <c r="Z50" s="139">
        <f>J50+N50+R50+V50+F50</f>
        <v>0</v>
      </c>
      <c r="AA50" s="139">
        <f>K50+O50+S50+W50+G50</f>
        <v>12</v>
      </c>
      <c r="AB50" s="154">
        <f>L50+P50+T50+X50+H50</f>
        <v>2</v>
      </c>
    </row>
    <row r="51" spans="1:28" ht="43.5" customHeight="1">
      <c r="A51" s="148" t="s">
        <v>112</v>
      </c>
      <c r="B51" s="155" t="s">
        <v>113</v>
      </c>
      <c r="C51" s="150"/>
      <c r="D51" s="150" t="s">
        <v>42</v>
      </c>
      <c r="E51" s="139">
        <f>'[1]1марта19(18-19)'!C175</f>
        <v>25</v>
      </c>
      <c r="F51" s="139">
        <f>'[1]1марта19(18-19)'!E175</f>
        <v>0</v>
      </c>
      <c r="G51" s="139">
        <v>25</v>
      </c>
      <c r="H51" s="146">
        <f>G51-(E51+F51)</f>
        <v>0</v>
      </c>
      <c r="I51" s="151">
        <f>'[1]1марта19(18-19)'!F175</f>
        <v>24</v>
      </c>
      <c r="J51" s="139">
        <f>'[1]1марта19(18-19)'!H175</f>
        <v>0</v>
      </c>
      <c r="K51" s="152">
        <v>27</v>
      </c>
      <c r="L51" s="147">
        <f>K51-(I51+J51)</f>
        <v>3</v>
      </c>
      <c r="M51" s="139">
        <f>'[1]1марта19(18-19)'!I175</f>
        <v>21</v>
      </c>
      <c r="N51" s="139">
        <f>'[1]1марта19(18-19)'!K175</f>
        <v>1</v>
      </c>
      <c r="O51" s="144">
        <v>22</v>
      </c>
      <c r="P51" s="147">
        <f>O51-(M51+N51)</f>
        <v>0</v>
      </c>
      <c r="Q51" s="139">
        <f>'[1]1марта19(18-19)'!L175</f>
        <v>9</v>
      </c>
      <c r="R51" s="139">
        <f>'[1]1марта19(18-19)'!N175</f>
        <v>0</v>
      </c>
      <c r="S51" s="144">
        <f>[1]вакансии!O52</f>
        <v>12</v>
      </c>
      <c r="T51" s="147">
        <f>S51-(Q51+R51)</f>
        <v>3</v>
      </c>
      <c r="U51" s="139"/>
      <c r="V51" s="139"/>
      <c r="W51" s="144"/>
      <c r="X51" s="147">
        <f>W51-(U51+V51)</f>
        <v>0</v>
      </c>
      <c r="Y51" s="139">
        <f t="shared" ref="Y51:AB51" si="34">I51+M51+Q51+U51+E51</f>
        <v>79</v>
      </c>
      <c r="Z51" s="139">
        <f t="shared" si="34"/>
        <v>1</v>
      </c>
      <c r="AA51" s="139">
        <f t="shared" si="34"/>
        <v>86</v>
      </c>
      <c r="AB51" s="154">
        <f t="shared" si="34"/>
        <v>6</v>
      </c>
    </row>
    <row r="52" spans="1:28" ht="34.5" customHeight="1">
      <c r="A52" s="148" t="s">
        <v>114</v>
      </c>
      <c r="B52" s="155" t="s">
        <v>115</v>
      </c>
      <c r="C52" s="150"/>
      <c r="D52" s="207" t="s">
        <v>28</v>
      </c>
      <c r="E52" s="139">
        <f>'[1]1марта19(18-19)'!C154</f>
        <v>0</v>
      </c>
      <c r="F52" s="139">
        <f>'[1]1марта19(18-19)'!E154</f>
        <v>0</v>
      </c>
      <c r="G52" s="139">
        <v>0</v>
      </c>
      <c r="H52" s="146">
        <f>G52-(E52+F52)</f>
        <v>0</v>
      </c>
      <c r="I52" s="151">
        <f>'[1]1марта19(18-19)'!F154</f>
        <v>0</v>
      </c>
      <c r="J52" s="139">
        <f>'[1]1марта19(18-19)'!H154</f>
        <v>0</v>
      </c>
      <c r="K52" s="152">
        <v>0</v>
      </c>
      <c r="L52" s="147">
        <f>K52-(I52+J52)</f>
        <v>0</v>
      </c>
      <c r="M52" s="139">
        <f>'[1]1марта19(18-19)'!I154</f>
        <v>0</v>
      </c>
      <c r="N52" s="139">
        <f>'[1]1марта19(18-19)'!K154</f>
        <v>0</v>
      </c>
      <c r="O52" s="144"/>
      <c r="P52" s="147">
        <f>O52-(M52+N52)</f>
        <v>0</v>
      </c>
      <c r="Q52" s="139">
        <f>'[1]1марта19(18-19)'!L154</f>
        <v>5</v>
      </c>
      <c r="R52" s="139">
        <f>'[1]1марта19(18-19)'!N154</f>
        <v>0</v>
      </c>
      <c r="S52" s="144">
        <f>[1]вакансии!O53</f>
        <v>6</v>
      </c>
      <c r="T52" s="147">
        <f>S52-(Q52+R52)</f>
        <v>1</v>
      </c>
      <c r="U52" s="139">
        <f>'[1]1марта19(18-19)'!O154</f>
        <v>0</v>
      </c>
      <c r="V52" s="139">
        <f>'[1]1марта19(18-19)'!Q154</f>
        <v>0</v>
      </c>
      <c r="W52" s="144">
        <v>0</v>
      </c>
      <c r="X52" s="147">
        <f>W52-(U52+V52)</f>
        <v>0</v>
      </c>
      <c r="Y52" s="139">
        <f>I52+M52+Q52+U52+E52</f>
        <v>5</v>
      </c>
      <c r="Z52" s="139">
        <f>J52+N52+R52+V52+F52</f>
        <v>0</v>
      </c>
      <c r="AA52" s="139">
        <f>K52+O52+S52+W52+G52</f>
        <v>6</v>
      </c>
      <c r="AB52" s="154">
        <f>L52+P52+T52+X52+H52</f>
        <v>1</v>
      </c>
    </row>
    <row r="53" spans="1:28" ht="33" customHeight="1" thickBot="1">
      <c r="A53" s="192" t="s">
        <v>116</v>
      </c>
      <c r="B53" s="193" t="s">
        <v>117</v>
      </c>
      <c r="C53" s="194"/>
      <c r="D53" s="217" t="s">
        <v>28</v>
      </c>
      <c r="E53" s="195">
        <f>'[1]1марта19(18-19)'!C182</f>
        <v>13</v>
      </c>
      <c r="F53" s="195">
        <f>'[1]1марта19(18-19)'!E182</f>
        <v>0</v>
      </c>
      <c r="G53" s="195">
        <v>13</v>
      </c>
      <c r="H53" s="196">
        <f>G53-(E53+F53)</f>
        <v>0</v>
      </c>
      <c r="I53" s="197">
        <f>'[1]1марта19(18-19)'!F182</f>
        <v>13</v>
      </c>
      <c r="J53" s="195">
        <f>'[1]1марта19(18-19)'!H182</f>
        <v>0</v>
      </c>
      <c r="K53" s="198">
        <v>13</v>
      </c>
      <c r="L53" s="199">
        <f>K53-(I53+J53)</f>
        <v>0</v>
      </c>
      <c r="M53" s="195">
        <f>'[1]1марта19(18-19)'!I182</f>
        <v>16</v>
      </c>
      <c r="N53" s="195">
        <f>'[1]1марта19(18-19)'!K182</f>
        <v>0</v>
      </c>
      <c r="O53" s="200">
        <v>18</v>
      </c>
      <c r="P53" s="199">
        <f>O53-(M53+N53)</f>
        <v>2</v>
      </c>
      <c r="Q53" s="195">
        <f>'[1]1марта19(18-19)'!L182</f>
        <v>10</v>
      </c>
      <c r="R53" s="195">
        <f>'[1]1марта19(18-19)'!N182</f>
        <v>0</v>
      </c>
      <c r="S53" s="200">
        <f>[1]вакансии!O54</f>
        <v>10</v>
      </c>
      <c r="T53" s="199">
        <f>S53-(Q53+R53)</f>
        <v>0</v>
      </c>
      <c r="U53" s="195">
        <f>'[1]1марта19(18-19)'!O182</f>
        <v>7</v>
      </c>
      <c r="V53" s="195">
        <f>'[1]1марта19(18-19)'!Q182</f>
        <v>0</v>
      </c>
      <c r="W53" s="200">
        <f>'[1]вакансии15-16'!O64</f>
        <v>5</v>
      </c>
      <c r="X53" s="199">
        <f>W53-(U53+V53)</f>
        <v>-2</v>
      </c>
      <c r="Y53" s="195">
        <f t="shared" ref="Y53:AB53" si="35">I53+M53+Q53+U53+E53</f>
        <v>59</v>
      </c>
      <c r="Z53" s="195">
        <f t="shared" si="35"/>
        <v>0</v>
      </c>
      <c r="AA53" s="195">
        <f t="shared" si="35"/>
        <v>59</v>
      </c>
      <c r="AB53" s="201">
        <f t="shared" si="35"/>
        <v>0</v>
      </c>
    </row>
    <row r="54" spans="1:28" s="223" customFormat="1" ht="26.25" customHeight="1" thickBot="1">
      <c r="A54" s="218"/>
      <c r="B54" s="175" t="s">
        <v>14</v>
      </c>
      <c r="C54" s="219"/>
      <c r="D54" s="219"/>
      <c r="E54" s="333">
        <f>SUM(E50:E53)</f>
        <v>38</v>
      </c>
      <c r="F54" s="219">
        <f>SUM(F50:F53)</f>
        <v>0</v>
      </c>
      <c r="G54" s="333">
        <f>SUM(G50:G53)</f>
        <v>38</v>
      </c>
      <c r="H54" s="220">
        <f>SUM(H50:H53)</f>
        <v>0</v>
      </c>
      <c r="I54" s="218">
        <f>SUM(I50:I53)</f>
        <v>37</v>
      </c>
      <c r="J54" s="219">
        <f>SUM(J50:J53)</f>
        <v>0</v>
      </c>
      <c r="K54" s="333">
        <f>SUM(K50:K53)</f>
        <v>40</v>
      </c>
      <c r="L54" s="221">
        <f>SUM(L50:L53)</f>
        <v>3</v>
      </c>
      <c r="M54" s="219">
        <f>SUM(M50:M53)</f>
        <v>37</v>
      </c>
      <c r="N54" s="219">
        <f>SUM(N50:N53)</f>
        <v>1</v>
      </c>
      <c r="O54" s="219">
        <f>SUM(O50:O53)</f>
        <v>40</v>
      </c>
      <c r="P54" s="221">
        <f>SUM(P50:P53)</f>
        <v>2</v>
      </c>
      <c r="Q54" s="219">
        <f>SUM(Q50:Q53)</f>
        <v>34</v>
      </c>
      <c r="R54" s="219">
        <f>SUM(R50:R53)</f>
        <v>0</v>
      </c>
      <c r="S54" s="219">
        <f>SUM(S50:S53)</f>
        <v>40</v>
      </c>
      <c r="T54" s="221">
        <f>SUM(T50:T53)</f>
        <v>6</v>
      </c>
      <c r="U54" s="219">
        <f>SUM(U50:U53)</f>
        <v>7</v>
      </c>
      <c r="V54" s="219">
        <f>SUM(V50:V53)</f>
        <v>0</v>
      </c>
      <c r="W54" s="219">
        <f>SUM(W50:W53)</f>
        <v>5</v>
      </c>
      <c r="X54" s="221">
        <f>SUM(X50:X53)</f>
        <v>-2</v>
      </c>
      <c r="Y54" s="219">
        <f>SUM(Y50:Y53)</f>
        <v>153</v>
      </c>
      <c r="Z54" s="333">
        <f>SUM(Z50:Z53)</f>
        <v>1</v>
      </c>
      <c r="AA54" s="219">
        <f>SUM(AA50:AA53)</f>
        <v>163</v>
      </c>
      <c r="AB54" s="222">
        <f>SUM(AB50:AB53)</f>
        <v>9</v>
      </c>
    </row>
    <row r="55" spans="1:28" ht="18" customHeight="1">
      <c r="A55" s="278" t="s">
        <v>49</v>
      </c>
      <c r="B55" s="279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181"/>
      <c r="Z55" s="181"/>
      <c r="AA55" s="181"/>
      <c r="AB55" s="182"/>
    </row>
    <row r="56" spans="1:28" ht="10.5" customHeight="1" thickBot="1">
      <c r="A56" s="183"/>
      <c r="B56" s="184"/>
      <c r="C56" s="184"/>
      <c r="D56" s="184"/>
      <c r="E56" s="185"/>
      <c r="F56" s="185"/>
      <c r="G56" s="185"/>
      <c r="H56" s="186"/>
      <c r="I56" s="184"/>
      <c r="J56" s="184"/>
      <c r="K56" s="187"/>
      <c r="L56" s="186"/>
      <c r="M56" s="184"/>
      <c r="N56" s="184"/>
      <c r="O56" s="188"/>
      <c r="P56" s="186"/>
      <c r="Q56" s="184"/>
      <c r="R56" s="184"/>
      <c r="S56" s="188"/>
      <c r="T56" s="189"/>
      <c r="U56" s="184"/>
      <c r="V56" s="184"/>
      <c r="W56" s="188"/>
      <c r="X56" s="186"/>
      <c r="Y56" s="184"/>
      <c r="Z56" s="184"/>
      <c r="AA56" s="190"/>
      <c r="AB56" s="191"/>
    </row>
    <row r="57" spans="1:28" ht="16.8" customHeight="1">
      <c r="A57" s="280" t="s">
        <v>5</v>
      </c>
      <c r="B57" s="282" t="s">
        <v>6</v>
      </c>
      <c r="C57" s="284"/>
      <c r="D57" s="292" t="s">
        <v>7</v>
      </c>
      <c r="E57" s="288" t="s">
        <v>8</v>
      </c>
      <c r="F57" s="275"/>
      <c r="G57" s="275"/>
      <c r="H57" s="275"/>
      <c r="I57" s="274" t="s">
        <v>9</v>
      </c>
      <c r="J57" s="275"/>
      <c r="K57" s="275"/>
      <c r="L57" s="276"/>
      <c r="M57" s="274" t="s">
        <v>10</v>
      </c>
      <c r="N57" s="275"/>
      <c r="O57" s="275"/>
      <c r="P57" s="276"/>
      <c r="Q57" s="274" t="s">
        <v>11</v>
      </c>
      <c r="R57" s="275"/>
      <c r="S57" s="275"/>
      <c r="T57" s="276"/>
      <c r="U57" s="274" t="s">
        <v>12</v>
      </c>
      <c r="V57" s="275"/>
      <c r="W57" s="275"/>
      <c r="X57" s="276"/>
      <c r="Y57" s="274" t="s">
        <v>13</v>
      </c>
      <c r="Z57" s="275"/>
      <c r="AA57" s="275"/>
      <c r="AB57" s="276"/>
    </row>
    <row r="58" spans="1:28" ht="26.4" customHeight="1">
      <c r="A58" s="289"/>
      <c r="B58" s="290"/>
      <c r="C58" s="291"/>
      <c r="D58" s="293"/>
      <c r="E58" s="139" t="s">
        <v>15</v>
      </c>
      <c r="F58" s="139" t="s">
        <v>16</v>
      </c>
      <c r="G58" s="140" t="s">
        <v>17</v>
      </c>
      <c r="H58" s="141" t="s">
        <v>18</v>
      </c>
      <c r="I58" s="142" t="s">
        <v>15</v>
      </c>
      <c r="J58" s="143" t="s">
        <v>16</v>
      </c>
      <c r="K58" s="144" t="s">
        <v>17</v>
      </c>
      <c r="L58" s="145" t="s">
        <v>18</v>
      </c>
      <c r="M58" s="142" t="s">
        <v>15</v>
      </c>
      <c r="N58" s="143" t="s">
        <v>16</v>
      </c>
      <c r="O58" s="144" t="s">
        <v>17</v>
      </c>
      <c r="P58" s="145" t="s">
        <v>18</v>
      </c>
      <c r="Q58" s="142" t="s">
        <v>15</v>
      </c>
      <c r="R58" s="143" t="s">
        <v>16</v>
      </c>
      <c r="S58" s="144" t="s">
        <v>17</v>
      </c>
      <c r="T58" s="146" t="s">
        <v>18</v>
      </c>
      <c r="U58" s="142" t="s">
        <v>15</v>
      </c>
      <c r="V58" s="143" t="s">
        <v>16</v>
      </c>
      <c r="W58" s="144" t="s">
        <v>17</v>
      </c>
      <c r="X58" s="145" t="s">
        <v>18</v>
      </c>
      <c r="Y58" s="142" t="s">
        <v>15</v>
      </c>
      <c r="Z58" s="143" t="s">
        <v>16</v>
      </c>
      <c r="AA58" s="144" t="s">
        <v>17</v>
      </c>
      <c r="AB58" s="147" t="s">
        <v>18</v>
      </c>
    </row>
    <row r="59" spans="1:28" ht="34.5" customHeight="1">
      <c r="A59" s="148" t="s">
        <v>50</v>
      </c>
      <c r="B59" s="155" t="s">
        <v>51</v>
      </c>
      <c r="C59" s="150"/>
      <c r="D59" s="150" t="s">
        <v>42</v>
      </c>
      <c r="E59" s="139">
        <f>'[1]1марта19(18-19)'!C357</f>
        <v>21</v>
      </c>
      <c r="F59" s="139">
        <f>'[1]1марта19(18-19)'!E357</f>
        <v>0</v>
      </c>
      <c r="G59" s="139">
        <v>21</v>
      </c>
      <c r="H59" s="146">
        <f t="shared" ref="H59:H62" si="36">G59-(E59+F59)</f>
        <v>0</v>
      </c>
      <c r="I59" s="151">
        <f>'[1]1марта19(18-19)'!F357</f>
        <v>20</v>
      </c>
      <c r="J59" s="139">
        <f>'[1]1марта19(18-19)'!H357</f>
        <v>0</v>
      </c>
      <c r="K59" s="152">
        <v>21</v>
      </c>
      <c r="L59" s="147">
        <f t="shared" ref="L59:L62" si="37">K59-(I59+J59)</f>
        <v>1</v>
      </c>
      <c r="M59" s="139">
        <f>'[1]1марта19(18-19)'!I357</f>
        <v>18</v>
      </c>
      <c r="N59" s="139">
        <f>'[1]1марта19(18-19)'!K357</f>
        <v>0</v>
      </c>
      <c r="O59" s="144">
        <v>19</v>
      </c>
      <c r="P59" s="147">
        <f t="shared" ref="P59:P62" si="38">O59-(M59+N59)</f>
        <v>1</v>
      </c>
      <c r="Q59" s="139">
        <f>'[1]1марта19(18-19)'!L357</f>
        <v>17</v>
      </c>
      <c r="R59" s="139">
        <f>'[1]1марта19(18-19)'!N357</f>
        <v>1</v>
      </c>
      <c r="S59" s="144">
        <f>[1]вакансии!O61</f>
        <v>19</v>
      </c>
      <c r="T59" s="147">
        <f t="shared" ref="T59:T62" si="39">S59-(Q59+R59)</f>
        <v>1</v>
      </c>
      <c r="U59" s="139"/>
      <c r="V59" s="139"/>
      <c r="W59" s="144"/>
      <c r="X59" s="147">
        <f t="shared" ref="X59:X62" si="40">W59-(U59+V59)</f>
        <v>0</v>
      </c>
      <c r="Y59" s="139">
        <f>I59+M59+Q59+U59+E59</f>
        <v>76</v>
      </c>
      <c r="Z59" s="139">
        <f>J59+N59+R59+V59+F59</f>
        <v>1</v>
      </c>
      <c r="AA59" s="139">
        <f>K59+O59+S59+W59+G59</f>
        <v>80</v>
      </c>
      <c r="AB59" s="154">
        <f>L59+P59+T59+X59+H59</f>
        <v>3</v>
      </c>
    </row>
    <row r="60" spans="1:28" ht="34.5" customHeight="1">
      <c r="A60" s="148" t="s">
        <v>58</v>
      </c>
      <c r="B60" s="155" t="s">
        <v>59</v>
      </c>
      <c r="C60" s="150"/>
      <c r="D60" s="150" t="s">
        <v>42</v>
      </c>
      <c r="E60" s="139">
        <f>'[1]1марта19(18-19)'!C371</f>
        <v>15</v>
      </c>
      <c r="F60" s="139">
        <f>'[1]1марта19(18-19)'!E371</f>
        <v>0</v>
      </c>
      <c r="G60" s="139">
        <v>15</v>
      </c>
      <c r="H60" s="146">
        <f t="shared" si="36"/>
        <v>0</v>
      </c>
      <c r="I60" s="151">
        <f>'[1]1марта19(18-19)'!F371</f>
        <v>15</v>
      </c>
      <c r="J60" s="139">
        <f>'[1]1марта19(18-19)'!H371</f>
        <v>0</v>
      </c>
      <c r="K60" s="152">
        <v>15</v>
      </c>
      <c r="L60" s="147">
        <f t="shared" si="37"/>
        <v>0</v>
      </c>
      <c r="M60" s="139">
        <f>'[1]1марта19(18-19)'!I371</f>
        <v>16</v>
      </c>
      <c r="N60" s="139">
        <f>'[1]1марта19(18-19)'!K371</f>
        <v>0</v>
      </c>
      <c r="O60" s="144">
        <v>17</v>
      </c>
      <c r="P60" s="147">
        <f t="shared" si="38"/>
        <v>1</v>
      </c>
      <c r="Q60" s="139">
        <f>'[1]1марта19(18-19)'!L371</f>
        <v>15</v>
      </c>
      <c r="R60" s="139">
        <f>'[1]1марта19(18-19)'!N371</f>
        <v>0</v>
      </c>
      <c r="S60" s="144">
        <f>[1]вакансии!O62</f>
        <v>15</v>
      </c>
      <c r="T60" s="147">
        <f t="shared" si="39"/>
        <v>0</v>
      </c>
      <c r="U60" s="139"/>
      <c r="V60" s="139"/>
      <c r="W60" s="144"/>
      <c r="X60" s="147">
        <f t="shared" si="40"/>
        <v>0</v>
      </c>
      <c r="Y60" s="139">
        <f t="shared" ref="Y60:AB62" si="41">I60+M60+Q60+U60+E60</f>
        <v>61</v>
      </c>
      <c r="Z60" s="139">
        <f t="shared" si="41"/>
        <v>0</v>
      </c>
      <c r="AA60" s="139">
        <f t="shared" si="41"/>
        <v>62</v>
      </c>
      <c r="AB60" s="154">
        <f t="shared" si="41"/>
        <v>1</v>
      </c>
    </row>
    <row r="61" spans="1:28" ht="34.5" customHeight="1">
      <c r="A61" s="148" t="s">
        <v>118</v>
      </c>
      <c r="B61" s="155" t="s">
        <v>119</v>
      </c>
      <c r="C61" s="150"/>
      <c r="D61" s="150" t="s">
        <v>42</v>
      </c>
      <c r="E61" s="139">
        <f>'[1]1марта19(18-19)'!C392</f>
        <v>17</v>
      </c>
      <c r="F61" s="139">
        <f>'[1]1марта19(18-19)'!E392</f>
        <v>0</v>
      </c>
      <c r="G61" s="139">
        <v>17</v>
      </c>
      <c r="H61" s="224">
        <f t="shared" si="36"/>
        <v>0</v>
      </c>
      <c r="I61" s="151">
        <f>'[1]1марта19(18-19)'!F392</f>
        <v>15</v>
      </c>
      <c r="J61" s="139">
        <f>'[1]1марта19(18-19)'!H392</f>
        <v>0</v>
      </c>
      <c r="K61" s="152">
        <v>17</v>
      </c>
      <c r="L61" s="147">
        <f t="shared" si="37"/>
        <v>2</v>
      </c>
      <c r="M61" s="139">
        <f>'[1]1марта19(18-19)'!I392</f>
        <v>15</v>
      </c>
      <c r="N61" s="139">
        <f>'[1]1марта19(18-19)'!K372</f>
        <v>0</v>
      </c>
      <c r="O61" s="144">
        <v>15</v>
      </c>
      <c r="P61" s="147">
        <f t="shared" si="38"/>
        <v>0</v>
      </c>
      <c r="Q61" s="139">
        <f>'[1]1марта19(18-19)'!L392</f>
        <v>0</v>
      </c>
      <c r="R61" s="143"/>
      <c r="S61" s="144">
        <f>[1]вакансии!O63</f>
        <v>0</v>
      </c>
      <c r="T61" s="147">
        <f t="shared" si="39"/>
        <v>0</v>
      </c>
      <c r="U61" s="139"/>
      <c r="V61" s="139"/>
      <c r="W61" s="144"/>
      <c r="X61" s="147">
        <f t="shared" si="40"/>
        <v>0</v>
      </c>
      <c r="Y61" s="139">
        <f t="shared" si="41"/>
        <v>47</v>
      </c>
      <c r="Z61" s="139">
        <f t="shared" si="41"/>
        <v>0</v>
      </c>
      <c r="AA61" s="139">
        <f t="shared" si="41"/>
        <v>49</v>
      </c>
      <c r="AB61" s="154">
        <f t="shared" si="41"/>
        <v>2</v>
      </c>
    </row>
    <row r="62" spans="1:28" ht="28.2" customHeight="1" thickBot="1">
      <c r="A62" s="192" t="s">
        <v>53</v>
      </c>
      <c r="B62" s="193" t="s">
        <v>54</v>
      </c>
      <c r="C62" s="194"/>
      <c r="D62" s="194" t="s">
        <v>42</v>
      </c>
      <c r="E62" s="195">
        <f>'[1]1марта19(18-19)'!C385</f>
        <v>21</v>
      </c>
      <c r="F62" s="195">
        <f>'[1]1марта19(18-19)'!E385</f>
        <v>0</v>
      </c>
      <c r="G62" s="195">
        <v>21</v>
      </c>
      <c r="H62" s="196">
        <f t="shared" si="36"/>
        <v>0</v>
      </c>
      <c r="I62" s="197">
        <f>'[1]1марта19(18-19)'!F385</f>
        <v>22</v>
      </c>
      <c r="J62" s="195">
        <f>'[1]1марта19(18-19)'!H385</f>
        <v>0</v>
      </c>
      <c r="K62" s="198">
        <v>22</v>
      </c>
      <c r="L62" s="199">
        <f t="shared" si="37"/>
        <v>0</v>
      </c>
      <c r="M62" s="195">
        <f>'[1]1марта19(18-19)'!I385</f>
        <v>20</v>
      </c>
      <c r="N62" s="195">
        <f>'[1]1марта19(18-19)'!K385</f>
        <v>0</v>
      </c>
      <c r="O62" s="200">
        <v>20</v>
      </c>
      <c r="P62" s="199">
        <f t="shared" si="38"/>
        <v>0</v>
      </c>
      <c r="Q62" s="195">
        <f>'[1]1марта19(18-19)'!L385</f>
        <v>22</v>
      </c>
      <c r="R62" s="195">
        <f>'[1]1марта19(18-19)'!N385</f>
        <v>0</v>
      </c>
      <c r="S62" s="200">
        <f>[1]вакансии!O64</f>
        <v>23</v>
      </c>
      <c r="T62" s="199">
        <f t="shared" si="39"/>
        <v>1</v>
      </c>
      <c r="U62" s="195"/>
      <c r="V62" s="195"/>
      <c r="W62" s="200"/>
      <c r="X62" s="199">
        <f t="shared" si="40"/>
        <v>0</v>
      </c>
      <c r="Y62" s="195">
        <f t="shared" si="41"/>
        <v>85</v>
      </c>
      <c r="Z62" s="195">
        <f t="shared" si="41"/>
        <v>0</v>
      </c>
      <c r="AA62" s="195">
        <f t="shared" si="41"/>
        <v>86</v>
      </c>
      <c r="AB62" s="201">
        <f t="shared" si="41"/>
        <v>1</v>
      </c>
    </row>
    <row r="63" spans="1:28" ht="16.2" hidden="1" customHeight="1" thickBot="1">
      <c r="A63" s="158"/>
      <c r="B63" s="202"/>
      <c r="C63" s="160"/>
      <c r="D63" s="160"/>
      <c r="E63" s="161"/>
      <c r="F63" s="161"/>
      <c r="G63" s="161"/>
      <c r="H63" s="162"/>
      <c r="I63" s="203"/>
      <c r="J63" s="161"/>
      <c r="K63" s="204"/>
      <c r="L63" s="171"/>
      <c r="M63" s="161"/>
      <c r="N63" s="161"/>
      <c r="O63" s="170"/>
      <c r="P63" s="171"/>
      <c r="Q63" s="161"/>
      <c r="R63" s="161"/>
      <c r="S63" s="170"/>
      <c r="T63" s="171"/>
      <c r="U63" s="161"/>
      <c r="V63" s="161"/>
      <c r="W63" s="170"/>
      <c r="X63" s="171"/>
      <c r="Y63" s="161"/>
      <c r="Z63" s="161"/>
      <c r="AA63" s="161"/>
      <c r="AB63" s="206"/>
    </row>
    <row r="64" spans="1:28" s="229" customFormat="1" ht="22.5" customHeight="1" thickBot="1">
      <c r="A64" s="225"/>
      <c r="B64" s="175" t="s">
        <v>14</v>
      </c>
      <c r="C64" s="226"/>
      <c r="D64" s="226"/>
      <c r="E64" s="226">
        <f t="shared" ref="E64:AB64" si="42">SUM(E59:E62)</f>
        <v>74</v>
      </c>
      <c r="F64" s="226">
        <f t="shared" si="42"/>
        <v>0</v>
      </c>
      <c r="G64" s="226">
        <f t="shared" si="42"/>
        <v>74</v>
      </c>
      <c r="H64" s="227">
        <f t="shared" si="42"/>
        <v>0</v>
      </c>
      <c r="I64" s="225">
        <f t="shared" si="42"/>
        <v>72</v>
      </c>
      <c r="J64" s="226">
        <f t="shared" si="42"/>
        <v>0</v>
      </c>
      <c r="K64" s="226">
        <f t="shared" si="42"/>
        <v>75</v>
      </c>
      <c r="L64" s="228">
        <f t="shared" si="42"/>
        <v>3</v>
      </c>
      <c r="M64" s="226">
        <f t="shared" si="42"/>
        <v>69</v>
      </c>
      <c r="N64" s="226">
        <f t="shared" si="42"/>
        <v>0</v>
      </c>
      <c r="O64" s="226">
        <f t="shared" si="42"/>
        <v>71</v>
      </c>
      <c r="P64" s="228">
        <f t="shared" si="42"/>
        <v>2</v>
      </c>
      <c r="Q64" s="226">
        <f t="shared" si="42"/>
        <v>54</v>
      </c>
      <c r="R64" s="226">
        <f t="shared" si="42"/>
        <v>1</v>
      </c>
      <c r="S64" s="226">
        <f t="shared" si="42"/>
        <v>57</v>
      </c>
      <c r="T64" s="228">
        <f t="shared" si="42"/>
        <v>2</v>
      </c>
      <c r="U64" s="226">
        <f t="shared" si="42"/>
        <v>0</v>
      </c>
      <c r="V64" s="226">
        <f t="shared" si="42"/>
        <v>0</v>
      </c>
      <c r="W64" s="226">
        <f t="shared" si="42"/>
        <v>0</v>
      </c>
      <c r="X64" s="228">
        <f t="shared" si="42"/>
        <v>0</v>
      </c>
      <c r="Y64" s="226">
        <f t="shared" si="42"/>
        <v>269</v>
      </c>
      <c r="Z64" s="226">
        <f t="shared" si="42"/>
        <v>1</v>
      </c>
      <c r="AA64" s="226">
        <f t="shared" si="42"/>
        <v>277</v>
      </c>
      <c r="AB64" s="179">
        <f t="shared" si="42"/>
        <v>7</v>
      </c>
    </row>
    <row r="65" spans="1:28" ht="18" customHeight="1">
      <c r="A65" s="278" t="s">
        <v>60</v>
      </c>
      <c r="B65" s="279"/>
      <c r="C65" s="279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79"/>
      <c r="S65" s="279"/>
      <c r="T65" s="279"/>
      <c r="U65" s="279"/>
      <c r="V65" s="279"/>
      <c r="W65" s="279"/>
      <c r="X65" s="279"/>
      <c r="Y65" s="181"/>
      <c r="Z65" s="181"/>
      <c r="AA65" s="181"/>
      <c r="AB65" s="182"/>
    </row>
    <row r="66" spans="1:28" ht="10.5" customHeight="1" thickBot="1">
      <c r="A66" s="183"/>
      <c r="B66" s="184"/>
      <c r="C66" s="184"/>
      <c r="D66" s="184"/>
      <c r="E66" s="185"/>
      <c r="F66" s="185"/>
      <c r="G66" s="185"/>
      <c r="H66" s="186"/>
      <c r="I66" s="184"/>
      <c r="J66" s="184"/>
      <c r="K66" s="187"/>
      <c r="L66" s="186"/>
      <c r="M66" s="184"/>
      <c r="N66" s="184"/>
      <c r="O66" s="188"/>
      <c r="P66" s="186"/>
      <c r="Q66" s="184"/>
      <c r="R66" s="184"/>
      <c r="S66" s="188"/>
      <c r="T66" s="189"/>
      <c r="U66" s="184"/>
      <c r="V66" s="184"/>
      <c r="W66" s="188"/>
      <c r="X66" s="186"/>
      <c r="Y66" s="184"/>
      <c r="Z66" s="184"/>
      <c r="AA66" s="190"/>
      <c r="AB66" s="191"/>
    </row>
    <row r="67" spans="1:28">
      <c r="A67" s="280" t="s">
        <v>5</v>
      </c>
      <c r="B67" s="282" t="s">
        <v>6</v>
      </c>
      <c r="C67" s="284"/>
      <c r="D67" s="292" t="s">
        <v>7</v>
      </c>
      <c r="E67" s="288" t="s">
        <v>8</v>
      </c>
      <c r="F67" s="275"/>
      <c r="G67" s="275"/>
      <c r="H67" s="276"/>
      <c r="I67" s="274" t="s">
        <v>9</v>
      </c>
      <c r="J67" s="275"/>
      <c r="K67" s="275"/>
      <c r="L67" s="276"/>
      <c r="M67" s="274" t="s">
        <v>10</v>
      </c>
      <c r="N67" s="275"/>
      <c r="O67" s="275"/>
      <c r="P67" s="276"/>
      <c r="Q67" s="274" t="s">
        <v>11</v>
      </c>
      <c r="R67" s="275"/>
      <c r="S67" s="275"/>
      <c r="T67" s="276"/>
      <c r="U67" s="274" t="s">
        <v>12</v>
      </c>
      <c r="V67" s="275"/>
      <c r="W67" s="275"/>
      <c r="X67" s="276"/>
      <c r="Y67" s="274" t="s">
        <v>13</v>
      </c>
      <c r="Z67" s="275"/>
      <c r="AA67" s="275"/>
      <c r="AB67" s="276"/>
    </row>
    <row r="68" spans="1:28" ht="26.4" customHeight="1">
      <c r="A68" s="289"/>
      <c r="B68" s="290"/>
      <c r="C68" s="291"/>
      <c r="D68" s="293"/>
      <c r="E68" s="139" t="s">
        <v>15</v>
      </c>
      <c r="F68" s="139" t="s">
        <v>16</v>
      </c>
      <c r="G68" s="140" t="s">
        <v>17</v>
      </c>
      <c r="H68" s="141" t="s">
        <v>18</v>
      </c>
      <c r="I68" s="142" t="s">
        <v>15</v>
      </c>
      <c r="J68" s="143" t="s">
        <v>16</v>
      </c>
      <c r="K68" s="144" t="s">
        <v>17</v>
      </c>
      <c r="L68" s="145" t="s">
        <v>18</v>
      </c>
      <c r="M68" s="142" t="s">
        <v>15</v>
      </c>
      <c r="N68" s="143" t="s">
        <v>16</v>
      </c>
      <c r="O68" s="144" t="s">
        <v>17</v>
      </c>
      <c r="P68" s="145" t="s">
        <v>18</v>
      </c>
      <c r="Q68" s="142" t="s">
        <v>15</v>
      </c>
      <c r="R68" s="143" t="s">
        <v>16</v>
      </c>
      <c r="S68" s="144" t="s">
        <v>17</v>
      </c>
      <c r="T68" s="146" t="s">
        <v>18</v>
      </c>
      <c r="U68" s="142" t="s">
        <v>15</v>
      </c>
      <c r="V68" s="143" t="s">
        <v>16</v>
      </c>
      <c r="W68" s="144" t="s">
        <v>17</v>
      </c>
      <c r="X68" s="145" t="s">
        <v>18</v>
      </c>
      <c r="Y68" s="142" t="s">
        <v>15</v>
      </c>
      <c r="Z68" s="143" t="s">
        <v>16</v>
      </c>
      <c r="AA68" s="144" t="s">
        <v>17</v>
      </c>
      <c r="AB68" s="147" t="s">
        <v>18</v>
      </c>
    </row>
    <row r="69" spans="1:28" ht="32.25" customHeight="1">
      <c r="A69" s="148" t="s">
        <v>120</v>
      </c>
      <c r="B69" s="155" t="s">
        <v>121</v>
      </c>
      <c r="C69" s="150"/>
      <c r="D69" s="150" t="s">
        <v>42</v>
      </c>
      <c r="E69" s="139">
        <f>'[1]1марта19(18-19)'!C301</f>
        <v>15</v>
      </c>
      <c r="F69" s="139">
        <f>'[1]1марта19(18-19)'!E301</f>
        <v>0</v>
      </c>
      <c r="G69" s="139">
        <v>15</v>
      </c>
      <c r="H69" s="147">
        <f t="shared" ref="H69:H71" si="43">G69-(E69+F69)</f>
        <v>0</v>
      </c>
      <c r="I69" s="151">
        <f>'[1]1марта19(18-19)'!F301</f>
        <v>13</v>
      </c>
      <c r="J69" s="139">
        <f>'[1]1марта19(18-19)'!H301</f>
        <v>0</v>
      </c>
      <c r="K69" s="152">
        <v>14</v>
      </c>
      <c r="L69" s="147">
        <f t="shared" ref="L69:L71" si="44">K69-(I69+J69)</f>
        <v>1</v>
      </c>
      <c r="M69" s="139">
        <f>'[1]1марта19(18-19)'!I301</f>
        <v>12</v>
      </c>
      <c r="N69" s="139">
        <f>'[1]1марта19(18-19)'!K301</f>
        <v>0</v>
      </c>
      <c r="O69" s="144">
        <v>15</v>
      </c>
      <c r="P69" s="147">
        <f t="shared" ref="P69:P71" si="45">O69-(M69+N69)</f>
        <v>3</v>
      </c>
      <c r="Q69" s="139">
        <f>'[1]1марта19(18-19)'!L301</f>
        <v>14</v>
      </c>
      <c r="R69" s="139">
        <f>'[1]1марта19(18-19)'!N301</f>
        <v>0</v>
      </c>
      <c r="S69" s="144">
        <f>[1]вакансии!O71</f>
        <v>15</v>
      </c>
      <c r="T69" s="147">
        <f t="shared" ref="T69:T71" si="46">S69-(Q69+R69)</f>
        <v>1</v>
      </c>
      <c r="U69" s="139"/>
      <c r="V69" s="139"/>
      <c r="W69" s="144"/>
      <c r="X69" s="147">
        <f t="shared" ref="X69:X71" si="47">W69-(U69+V69)</f>
        <v>0</v>
      </c>
      <c r="Y69" s="139">
        <f>I69+M69+Q69+U69+E69</f>
        <v>54</v>
      </c>
      <c r="Z69" s="139">
        <f>J69+N69+R69+V69+F69</f>
        <v>0</v>
      </c>
      <c r="AA69" s="139">
        <f>K69+O69+S69+W69+G69</f>
        <v>59</v>
      </c>
      <c r="AB69" s="154">
        <f>L69+P69+T69+X69+H69</f>
        <v>5</v>
      </c>
    </row>
    <row r="70" spans="1:28" ht="34.5" customHeight="1">
      <c r="A70" s="148" t="s">
        <v>122</v>
      </c>
      <c r="B70" s="155" t="s">
        <v>123</v>
      </c>
      <c r="C70" s="150"/>
      <c r="D70" s="150" t="s">
        <v>42</v>
      </c>
      <c r="E70" s="139">
        <f>'[1]1марта19(18-19)'!C336</f>
        <v>14</v>
      </c>
      <c r="F70" s="139">
        <f>'[1]1марта19(18-19)'!E336</f>
        <v>1</v>
      </c>
      <c r="G70" s="139">
        <v>15</v>
      </c>
      <c r="H70" s="147">
        <f t="shared" si="43"/>
        <v>0</v>
      </c>
      <c r="I70" s="151">
        <f>'[1]1марта19(18-19)'!F336</f>
        <v>12</v>
      </c>
      <c r="J70" s="139">
        <f>'[1]1марта19(18-19)'!H336</f>
        <v>0</v>
      </c>
      <c r="K70" s="152">
        <v>15</v>
      </c>
      <c r="L70" s="147">
        <f t="shared" si="44"/>
        <v>3</v>
      </c>
      <c r="M70" s="139">
        <f>'[1]1марта19(18-19)'!I336</f>
        <v>16</v>
      </c>
      <c r="N70" s="139">
        <f>'[1]1марта19(18-19)'!K336</f>
        <v>1</v>
      </c>
      <c r="O70" s="144">
        <v>15</v>
      </c>
      <c r="P70" s="147">
        <f t="shared" si="45"/>
        <v>-2</v>
      </c>
      <c r="Q70" s="139">
        <f>'[1]1марта19(18-19)'!L336</f>
        <v>14</v>
      </c>
      <c r="R70" s="139">
        <f>'[1]1марта19(18-19)'!N336</f>
        <v>0</v>
      </c>
      <c r="S70" s="144">
        <f>[1]вакансии!O72</f>
        <v>15</v>
      </c>
      <c r="T70" s="147">
        <f t="shared" si="46"/>
        <v>1</v>
      </c>
      <c r="U70" s="139"/>
      <c r="V70" s="139"/>
      <c r="W70" s="144"/>
      <c r="X70" s="147">
        <f t="shared" si="47"/>
        <v>0</v>
      </c>
      <c r="Y70" s="139">
        <f t="shared" ref="Y70:AB70" si="48">I70+M70+Q70+U70+E70</f>
        <v>56</v>
      </c>
      <c r="Z70" s="139">
        <f t="shared" si="48"/>
        <v>2</v>
      </c>
      <c r="AA70" s="139">
        <f t="shared" si="48"/>
        <v>60</v>
      </c>
      <c r="AB70" s="154">
        <f t="shared" si="48"/>
        <v>2</v>
      </c>
    </row>
    <row r="71" spans="1:28" ht="30" customHeight="1" thickBot="1">
      <c r="A71" s="192" t="s">
        <v>64</v>
      </c>
      <c r="B71" s="193" t="s">
        <v>65</v>
      </c>
      <c r="C71" s="194"/>
      <c r="D71" s="194" t="s">
        <v>42</v>
      </c>
      <c r="E71" s="195">
        <f>'[1]1марта19(18-19)'!C350</f>
        <v>6</v>
      </c>
      <c r="F71" s="195">
        <f>'[1]1марта19(18-19)'!E350</f>
        <v>0</v>
      </c>
      <c r="G71" s="195">
        <v>6</v>
      </c>
      <c r="H71" s="199">
        <f t="shared" si="43"/>
        <v>0</v>
      </c>
      <c r="I71" s="197">
        <f>'[1]1марта19(18-19)'!F350</f>
        <v>8</v>
      </c>
      <c r="J71" s="195">
        <f>'[1]1марта19(18-19)'!H350</f>
        <v>0</v>
      </c>
      <c r="K71" s="198">
        <v>9</v>
      </c>
      <c r="L71" s="199">
        <f t="shared" si="44"/>
        <v>1</v>
      </c>
      <c r="M71" s="195">
        <f>'[1]1марта19(18-19)'!I350</f>
        <v>10</v>
      </c>
      <c r="N71" s="195">
        <f>'[1]1марта19(18-19)'!K350+'[1]1марта19(18-19)'!K343</f>
        <v>0</v>
      </c>
      <c r="O71" s="200">
        <v>10</v>
      </c>
      <c r="P71" s="199">
        <f t="shared" si="45"/>
        <v>0</v>
      </c>
      <c r="Q71" s="195">
        <f>'[1]1марта19(18-19)'!L350</f>
        <v>11</v>
      </c>
      <c r="R71" s="195">
        <f>'[1]1марта19(18-19)'!N350+'[1]1марта19(18-19)'!N343</f>
        <v>0</v>
      </c>
      <c r="S71" s="200">
        <f>[1]вакансии!O73</f>
        <v>10</v>
      </c>
      <c r="T71" s="199">
        <f t="shared" si="46"/>
        <v>-1</v>
      </c>
      <c r="U71" s="195"/>
      <c r="V71" s="195"/>
      <c r="W71" s="200"/>
      <c r="X71" s="199">
        <f t="shared" si="47"/>
        <v>0</v>
      </c>
      <c r="Y71" s="195">
        <f>I71+M71+Q71+U71+E71</f>
        <v>35</v>
      </c>
      <c r="Z71" s="195">
        <f>J71+N71+R71+V71+F71</f>
        <v>0</v>
      </c>
      <c r="AA71" s="195">
        <f>K71+O71+S71+W71+G71</f>
        <v>35</v>
      </c>
      <c r="AB71" s="201">
        <f>L71+P71+T71+X71+H71</f>
        <v>0</v>
      </c>
    </row>
    <row r="72" spans="1:28" ht="0.6" hidden="1" customHeight="1" thickBot="1">
      <c r="A72" s="158"/>
      <c r="B72" s="202"/>
      <c r="C72" s="160"/>
      <c r="D72" s="160"/>
      <c r="E72" s="161"/>
      <c r="F72" s="161"/>
      <c r="G72" s="161"/>
      <c r="H72" s="230"/>
      <c r="I72" s="161"/>
      <c r="J72" s="161"/>
      <c r="K72" s="204"/>
      <c r="L72" s="171"/>
      <c r="M72" s="161"/>
      <c r="N72" s="161"/>
      <c r="O72" s="170"/>
      <c r="P72" s="171"/>
      <c r="Q72" s="161"/>
      <c r="R72" s="161"/>
      <c r="S72" s="170"/>
      <c r="T72" s="171"/>
      <c r="U72" s="161"/>
      <c r="V72" s="161"/>
      <c r="W72" s="170"/>
      <c r="X72" s="171"/>
      <c r="Y72" s="161"/>
      <c r="Z72" s="161"/>
      <c r="AA72" s="161"/>
      <c r="AB72" s="206"/>
    </row>
    <row r="73" spans="1:28" s="180" customFormat="1" ht="22.5" customHeight="1" thickBot="1">
      <c r="A73" s="174"/>
      <c r="B73" s="175" t="s">
        <v>14</v>
      </c>
      <c r="C73" s="176"/>
      <c r="D73" s="176"/>
      <c r="E73" s="176">
        <f t="shared" ref="E73:AB73" si="49">SUM(E69:E71)</f>
        <v>35</v>
      </c>
      <c r="F73" s="176">
        <f t="shared" si="49"/>
        <v>1</v>
      </c>
      <c r="G73" s="176">
        <f t="shared" si="49"/>
        <v>36</v>
      </c>
      <c r="H73" s="178">
        <f t="shared" si="49"/>
        <v>0</v>
      </c>
      <c r="I73" s="176">
        <f t="shared" si="49"/>
        <v>33</v>
      </c>
      <c r="J73" s="176">
        <f t="shared" si="49"/>
        <v>0</v>
      </c>
      <c r="K73" s="176">
        <f t="shared" ref="K73" si="50">SUM(K69:K71)</f>
        <v>38</v>
      </c>
      <c r="L73" s="178">
        <f t="shared" si="49"/>
        <v>5</v>
      </c>
      <c r="M73" s="176">
        <f t="shared" ref="M73" si="51">SUM(M69:M71)</f>
        <v>38</v>
      </c>
      <c r="N73" s="176">
        <f t="shared" si="49"/>
        <v>1</v>
      </c>
      <c r="O73" s="176">
        <f t="shared" ref="O73" si="52">SUM(O69:O71)</f>
        <v>40</v>
      </c>
      <c r="P73" s="178">
        <f t="shared" si="49"/>
        <v>1</v>
      </c>
      <c r="Q73" s="176">
        <f t="shared" ref="Q73" si="53">SUM(Q69:Q71)</f>
        <v>39</v>
      </c>
      <c r="R73" s="176">
        <f t="shared" si="49"/>
        <v>0</v>
      </c>
      <c r="S73" s="176">
        <f t="shared" si="49"/>
        <v>40</v>
      </c>
      <c r="T73" s="178">
        <f t="shared" si="49"/>
        <v>1</v>
      </c>
      <c r="U73" s="176">
        <f t="shared" si="49"/>
        <v>0</v>
      </c>
      <c r="V73" s="176">
        <f t="shared" si="49"/>
        <v>0</v>
      </c>
      <c r="W73" s="176">
        <f t="shared" si="49"/>
        <v>0</v>
      </c>
      <c r="X73" s="178">
        <f t="shared" si="49"/>
        <v>0</v>
      </c>
      <c r="Y73" s="231">
        <f t="shared" si="49"/>
        <v>145</v>
      </c>
      <c r="Z73" s="231">
        <f t="shared" si="49"/>
        <v>2</v>
      </c>
      <c r="AA73" s="231">
        <f t="shared" si="49"/>
        <v>154</v>
      </c>
      <c r="AB73" s="232">
        <f t="shared" si="49"/>
        <v>7</v>
      </c>
    </row>
    <row r="74" spans="1:28" ht="18" customHeight="1">
      <c r="A74" s="278" t="s">
        <v>74</v>
      </c>
      <c r="B74" s="279"/>
      <c r="C74" s="279"/>
      <c r="D74" s="279"/>
      <c r="E74" s="279"/>
      <c r="F74" s="279"/>
      <c r="G74" s="279"/>
      <c r="H74" s="279"/>
      <c r="I74" s="279"/>
      <c r="J74" s="279"/>
      <c r="K74" s="279"/>
      <c r="L74" s="279"/>
      <c r="M74" s="279"/>
      <c r="N74" s="279"/>
      <c r="O74" s="279"/>
      <c r="P74" s="279"/>
      <c r="Q74" s="279"/>
      <c r="R74" s="279"/>
      <c r="S74" s="279"/>
      <c r="T74" s="279"/>
      <c r="U74" s="279"/>
      <c r="V74" s="279"/>
      <c r="W74" s="279"/>
      <c r="X74" s="279"/>
      <c r="Y74" s="181"/>
      <c r="Z74" s="181"/>
      <c r="AA74" s="181"/>
      <c r="AB74" s="182"/>
    </row>
    <row r="75" spans="1:28" ht="10.5" customHeight="1" thickBot="1">
      <c r="A75" s="183"/>
      <c r="B75" s="184"/>
      <c r="C75" s="184"/>
      <c r="D75" s="184"/>
      <c r="E75" s="185"/>
      <c r="F75" s="185"/>
      <c r="G75" s="185"/>
      <c r="H75" s="186"/>
      <c r="I75" s="184"/>
      <c r="J75" s="184"/>
      <c r="K75" s="187"/>
      <c r="L75" s="186"/>
      <c r="M75" s="184"/>
      <c r="N75" s="184"/>
      <c r="O75" s="188"/>
      <c r="P75" s="186"/>
      <c r="Q75" s="184"/>
      <c r="R75" s="184"/>
      <c r="S75" s="188"/>
      <c r="T75" s="189"/>
      <c r="U75" s="184"/>
      <c r="V75" s="184"/>
      <c r="W75" s="188"/>
      <c r="X75" s="186"/>
      <c r="Y75" s="184"/>
      <c r="Z75" s="184"/>
      <c r="AA75" s="190"/>
      <c r="AB75" s="191"/>
    </row>
    <row r="76" spans="1:28">
      <c r="A76" s="280" t="s">
        <v>5</v>
      </c>
      <c r="B76" s="282" t="s">
        <v>6</v>
      </c>
      <c r="C76" s="284"/>
      <c r="D76" s="292" t="s">
        <v>7</v>
      </c>
      <c r="E76" s="288" t="s">
        <v>8</v>
      </c>
      <c r="F76" s="275"/>
      <c r="G76" s="275"/>
      <c r="H76" s="275"/>
      <c r="I76" s="274" t="s">
        <v>9</v>
      </c>
      <c r="J76" s="275"/>
      <c r="K76" s="275"/>
      <c r="L76" s="276"/>
      <c r="M76" s="274" t="s">
        <v>10</v>
      </c>
      <c r="N76" s="275"/>
      <c r="O76" s="275"/>
      <c r="P76" s="276"/>
      <c r="Q76" s="274" t="s">
        <v>11</v>
      </c>
      <c r="R76" s="275"/>
      <c r="S76" s="275"/>
      <c r="T76" s="276"/>
      <c r="U76" s="274" t="s">
        <v>12</v>
      </c>
      <c r="V76" s="275"/>
      <c r="W76" s="275"/>
      <c r="X76" s="276"/>
      <c r="Y76" s="274" t="s">
        <v>13</v>
      </c>
      <c r="Z76" s="275"/>
      <c r="AA76" s="275"/>
      <c r="AB76" s="276"/>
    </row>
    <row r="77" spans="1:28" ht="26.4" customHeight="1">
      <c r="A77" s="289"/>
      <c r="B77" s="290"/>
      <c r="C77" s="291"/>
      <c r="D77" s="293"/>
      <c r="E77" s="139" t="s">
        <v>15</v>
      </c>
      <c r="F77" s="139" t="s">
        <v>16</v>
      </c>
      <c r="G77" s="140" t="s">
        <v>17</v>
      </c>
      <c r="H77" s="141" t="s">
        <v>18</v>
      </c>
      <c r="I77" s="142" t="s">
        <v>15</v>
      </c>
      <c r="J77" s="143" t="s">
        <v>16</v>
      </c>
      <c r="K77" s="144" t="s">
        <v>17</v>
      </c>
      <c r="L77" s="145" t="s">
        <v>18</v>
      </c>
      <c r="M77" s="142" t="s">
        <v>15</v>
      </c>
      <c r="N77" s="143" t="s">
        <v>16</v>
      </c>
      <c r="O77" s="144" t="s">
        <v>17</v>
      </c>
      <c r="P77" s="145" t="s">
        <v>18</v>
      </c>
      <c r="Q77" s="142" t="s">
        <v>15</v>
      </c>
      <c r="R77" s="143" t="s">
        <v>16</v>
      </c>
      <c r="S77" s="144" t="s">
        <v>17</v>
      </c>
      <c r="T77" s="146" t="s">
        <v>18</v>
      </c>
      <c r="U77" s="142" t="s">
        <v>15</v>
      </c>
      <c r="V77" s="143" t="s">
        <v>16</v>
      </c>
      <c r="W77" s="144" t="s">
        <v>17</v>
      </c>
      <c r="X77" s="145" t="s">
        <v>18</v>
      </c>
      <c r="Y77" s="142" t="s">
        <v>15</v>
      </c>
      <c r="Z77" s="143" t="s">
        <v>16</v>
      </c>
      <c r="AA77" s="144" t="s">
        <v>17</v>
      </c>
      <c r="AB77" s="147" t="s">
        <v>18</v>
      </c>
    </row>
    <row r="78" spans="1:28" ht="25.8" customHeight="1" thickBot="1">
      <c r="A78" s="192" t="s">
        <v>75</v>
      </c>
      <c r="B78" s="193" t="s">
        <v>76</v>
      </c>
      <c r="C78" s="194"/>
      <c r="D78" s="194" t="s">
        <v>42</v>
      </c>
      <c r="E78" s="195">
        <f>'[1]1марта19(18-19)'!C140</f>
        <v>27</v>
      </c>
      <c r="F78" s="195">
        <f>'[1]1марта19(18-19)'!E140</f>
        <v>1</v>
      </c>
      <c r="G78" s="195">
        <v>29</v>
      </c>
      <c r="H78" s="196">
        <f>G78-(E78+F78)</f>
        <v>1</v>
      </c>
      <c r="I78" s="197">
        <f>'[1]1марта19(18-19)'!F140</f>
        <v>38</v>
      </c>
      <c r="J78" s="195">
        <f>'[1]1марта19(18-19)'!H140</f>
        <v>1</v>
      </c>
      <c r="K78" s="198">
        <v>37</v>
      </c>
      <c r="L78" s="199">
        <f>K78-(I78+J78)</f>
        <v>-2</v>
      </c>
      <c r="M78" s="195">
        <f>'[1]1марта19(18-19)'!I140</f>
        <v>28</v>
      </c>
      <c r="N78" s="195">
        <f>'[1]1марта19(18-19)'!K140</f>
        <v>1</v>
      </c>
      <c r="O78" s="200">
        <v>35</v>
      </c>
      <c r="P78" s="199">
        <f>O78-(M78+N78)</f>
        <v>6</v>
      </c>
      <c r="Q78" s="195">
        <f>'[1]1марта19(18-19)'!L140</f>
        <v>31</v>
      </c>
      <c r="R78" s="195">
        <f>'[1]1марта19(18-19)'!N140</f>
        <v>0</v>
      </c>
      <c r="S78" s="200">
        <f>[1]вакансии!O80</f>
        <v>35</v>
      </c>
      <c r="T78" s="199">
        <f>S78-(Q78+R78)</f>
        <v>4</v>
      </c>
      <c r="U78" s="195"/>
      <c r="V78" s="195"/>
      <c r="W78" s="200"/>
      <c r="X78" s="199">
        <f>W78-(U78+V78)</f>
        <v>0</v>
      </c>
      <c r="Y78" s="195">
        <f>I78+M78+Q78+U78+E78</f>
        <v>124</v>
      </c>
      <c r="Z78" s="195">
        <f>J78+N78+R78+V78+F78</f>
        <v>3</v>
      </c>
      <c r="AA78" s="195">
        <f>K78+O78+S78+W78+G78</f>
        <v>136</v>
      </c>
      <c r="AB78" s="201">
        <f>L78+P78+T78+X78+H78</f>
        <v>9</v>
      </c>
    </row>
    <row r="79" spans="1:28" ht="1.8" hidden="1" customHeight="1" thickBot="1">
      <c r="A79" s="158"/>
      <c r="B79" s="202"/>
      <c r="C79" s="160"/>
      <c r="D79" s="160"/>
      <c r="E79" s="161"/>
      <c r="F79" s="161"/>
      <c r="G79" s="161"/>
      <c r="H79" s="162"/>
      <c r="I79" s="203"/>
      <c r="J79" s="161"/>
      <c r="K79" s="204"/>
      <c r="L79" s="171"/>
      <c r="M79" s="161"/>
      <c r="N79" s="161"/>
      <c r="O79" s="170"/>
      <c r="P79" s="171"/>
      <c r="Q79" s="161"/>
      <c r="R79" s="161"/>
      <c r="S79" s="170"/>
      <c r="T79" s="171"/>
      <c r="U79" s="161"/>
      <c r="V79" s="161"/>
      <c r="W79" s="170"/>
      <c r="X79" s="171"/>
      <c r="Y79" s="161"/>
      <c r="Z79" s="161"/>
      <c r="AA79" s="161"/>
      <c r="AB79" s="206"/>
    </row>
    <row r="80" spans="1:28" s="223" customFormat="1" ht="24" customHeight="1" thickBot="1">
      <c r="A80" s="218"/>
      <c r="B80" s="175" t="s">
        <v>14</v>
      </c>
      <c r="C80" s="219"/>
      <c r="D80" s="219"/>
      <c r="E80" s="231">
        <f t="shared" ref="E80:AB80" si="54">E78</f>
        <v>27</v>
      </c>
      <c r="F80" s="231">
        <f t="shared" si="54"/>
        <v>1</v>
      </c>
      <c r="G80" s="231">
        <f t="shared" si="54"/>
        <v>29</v>
      </c>
      <c r="H80" s="233">
        <f t="shared" si="54"/>
        <v>1</v>
      </c>
      <c r="I80" s="234">
        <f t="shared" si="54"/>
        <v>38</v>
      </c>
      <c r="J80" s="231">
        <f t="shared" si="54"/>
        <v>1</v>
      </c>
      <c r="K80" s="231">
        <f t="shared" si="54"/>
        <v>37</v>
      </c>
      <c r="L80" s="235">
        <f t="shared" si="54"/>
        <v>-2</v>
      </c>
      <c r="M80" s="231">
        <f t="shared" si="54"/>
        <v>28</v>
      </c>
      <c r="N80" s="231">
        <f t="shared" si="54"/>
        <v>1</v>
      </c>
      <c r="O80" s="231">
        <f t="shared" si="54"/>
        <v>35</v>
      </c>
      <c r="P80" s="235">
        <f t="shared" si="54"/>
        <v>6</v>
      </c>
      <c r="Q80" s="231">
        <f t="shared" si="54"/>
        <v>31</v>
      </c>
      <c r="R80" s="231">
        <f t="shared" si="54"/>
        <v>0</v>
      </c>
      <c r="S80" s="231">
        <f t="shared" si="54"/>
        <v>35</v>
      </c>
      <c r="T80" s="235">
        <f t="shared" si="54"/>
        <v>4</v>
      </c>
      <c r="U80" s="231">
        <f t="shared" si="54"/>
        <v>0</v>
      </c>
      <c r="V80" s="231">
        <f t="shared" si="54"/>
        <v>0</v>
      </c>
      <c r="W80" s="231">
        <f t="shared" si="54"/>
        <v>0</v>
      </c>
      <c r="X80" s="235">
        <f t="shared" si="54"/>
        <v>0</v>
      </c>
      <c r="Y80" s="231">
        <f t="shared" si="54"/>
        <v>124</v>
      </c>
      <c r="Z80" s="231">
        <f t="shared" si="54"/>
        <v>3</v>
      </c>
      <c r="AA80" s="231">
        <f t="shared" si="54"/>
        <v>136</v>
      </c>
      <c r="AB80" s="232">
        <f t="shared" si="54"/>
        <v>9</v>
      </c>
    </row>
    <row r="81" spans="1:29" ht="18" customHeight="1">
      <c r="A81" s="278" t="s">
        <v>79</v>
      </c>
      <c r="B81" s="279"/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79"/>
      <c r="V81" s="279"/>
      <c r="W81" s="279"/>
      <c r="X81" s="279"/>
      <c r="Y81" s="181"/>
      <c r="Z81" s="181"/>
      <c r="AA81" s="181"/>
      <c r="AB81" s="182"/>
    </row>
    <row r="82" spans="1:29" ht="10.5" customHeight="1" thickBot="1">
      <c r="A82" s="183"/>
      <c r="B82" s="184"/>
      <c r="C82" s="184"/>
      <c r="D82" s="184"/>
      <c r="E82" s="185"/>
      <c r="F82" s="185"/>
      <c r="G82" s="185"/>
      <c r="H82" s="186"/>
      <c r="I82" s="184"/>
      <c r="J82" s="184"/>
      <c r="K82" s="187"/>
      <c r="L82" s="186"/>
      <c r="M82" s="184"/>
      <c r="N82" s="184"/>
      <c r="O82" s="188"/>
      <c r="P82" s="186"/>
      <c r="Q82" s="184"/>
      <c r="R82" s="184"/>
      <c r="S82" s="188"/>
      <c r="T82" s="189"/>
      <c r="U82" s="184"/>
      <c r="V82" s="184"/>
      <c r="W82" s="188"/>
      <c r="X82" s="186"/>
      <c r="Y82" s="184"/>
      <c r="Z82" s="184"/>
      <c r="AA82" s="190"/>
      <c r="AB82" s="191"/>
    </row>
    <row r="83" spans="1:29">
      <c r="A83" s="280" t="s">
        <v>5</v>
      </c>
      <c r="B83" s="282" t="s">
        <v>6</v>
      </c>
      <c r="C83" s="284"/>
      <c r="D83" s="286" t="s">
        <v>7</v>
      </c>
      <c r="E83" s="288" t="s">
        <v>8</v>
      </c>
      <c r="F83" s="275"/>
      <c r="G83" s="275"/>
      <c r="H83" s="276"/>
      <c r="I83" s="274" t="s">
        <v>9</v>
      </c>
      <c r="J83" s="275"/>
      <c r="K83" s="275"/>
      <c r="L83" s="276"/>
      <c r="M83" s="274" t="s">
        <v>10</v>
      </c>
      <c r="N83" s="275"/>
      <c r="O83" s="275"/>
      <c r="P83" s="276"/>
      <c r="Q83" s="274" t="s">
        <v>11</v>
      </c>
      <c r="R83" s="275"/>
      <c r="S83" s="275"/>
      <c r="T83" s="276"/>
      <c r="U83" s="274" t="s">
        <v>12</v>
      </c>
      <c r="V83" s="275"/>
      <c r="W83" s="275"/>
      <c r="X83" s="276"/>
      <c r="Y83" s="274" t="s">
        <v>13</v>
      </c>
      <c r="Z83" s="275"/>
      <c r="AA83" s="275"/>
      <c r="AB83" s="276"/>
    </row>
    <row r="84" spans="1:29" ht="26.4" customHeight="1">
      <c r="A84" s="281"/>
      <c r="B84" s="283"/>
      <c r="C84" s="285"/>
      <c r="D84" s="287"/>
      <c r="E84" s="139" t="s">
        <v>15</v>
      </c>
      <c r="F84" s="139" t="s">
        <v>16</v>
      </c>
      <c r="G84" s="140" t="s">
        <v>17</v>
      </c>
      <c r="H84" s="141" t="s">
        <v>18</v>
      </c>
      <c r="I84" s="142" t="s">
        <v>15</v>
      </c>
      <c r="J84" s="143" t="s">
        <v>16</v>
      </c>
      <c r="K84" s="144" t="s">
        <v>17</v>
      </c>
      <c r="L84" s="145" t="s">
        <v>18</v>
      </c>
      <c r="M84" s="142" t="s">
        <v>15</v>
      </c>
      <c r="N84" s="143" t="s">
        <v>16</v>
      </c>
      <c r="O84" s="144" t="s">
        <v>17</v>
      </c>
      <c r="P84" s="145" t="s">
        <v>18</v>
      </c>
      <c r="Q84" s="142" t="s">
        <v>15</v>
      </c>
      <c r="R84" s="143" t="s">
        <v>16</v>
      </c>
      <c r="S84" s="144" t="s">
        <v>17</v>
      </c>
      <c r="T84" s="146" t="s">
        <v>18</v>
      </c>
      <c r="U84" s="142" t="s">
        <v>15</v>
      </c>
      <c r="V84" s="143" t="s">
        <v>16</v>
      </c>
      <c r="W84" s="144" t="s">
        <v>17</v>
      </c>
      <c r="X84" s="145" t="s">
        <v>18</v>
      </c>
      <c r="Y84" s="142" t="s">
        <v>15</v>
      </c>
      <c r="Z84" s="143" t="s">
        <v>16</v>
      </c>
      <c r="AA84" s="144" t="s">
        <v>17</v>
      </c>
      <c r="AB84" s="147" t="s">
        <v>18</v>
      </c>
    </row>
    <row r="85" spans="1:29" ht="24" customHeight="1">
      <c r="A85" s="156"/>
      <c r="B85" s="143" t="s">
        <v>124</v>
      </c>
      <c r="C85" s="236"/>
      <c r="D85" s="237" t="s">
        <v>42</v>
      </c>
      <c r="E85" s="238">
        <f>'[1]1марта19(18-19)'!C427</f>
        <v>3</v>
      </c>
      <c r="F85" s="238">
        <f>'[1]1марта19(18-19)'!E427</f>
        <v>0</v>
      </c>
      <c r="G85" s="238">
        <v>3</v>
      </c>
      <c r="H85" s="147">
        <f>G85-(E85+F85)</f>
        <v>0</v>
      </c>
      <c r="I85" s="151">
        <f>'[1]1марта19(18-19)'!F427</f>
        <v>4</v>
      </c>
      <c r="J85" s="139">
        <f>'[1]1марта19(18-19)'!H427</f>
        <v>0</v>
      </c>
      <c r="K85" s="239">
        <v>5</v>
      </c>
      <c r="L85" s="147">
        <f>K85-(I85+J85)</f>
        <v>1</v>
      </c>
      <c r="M85" s="139">
        <f>'[1]1марта19(18-19)'!I427</f>
        <v>0</v>
      </c>
      <c r="N85" s="143"/>
      <c r="O85" s="144">
        <v>0</v>
      </c>
      <c r="P85" s="145"/>
      <c r="Q85" s="139">
        <f>'[1]1марта19(18-19)'!L427</f>
        <v>0</v>
      </c>
      <c r="R85" s="143"/>
      <c r="S85" s="144">
        <f>[1]вакансии!O87</f>
        <v>0</v>
      </c>
      <c r="T85" s="147">
        <f>S85-(Q85+R85)</f>
        <v>0</v>
      </c>
      <c r="U85" s="139"/>
      <c r="V85" s="139"/>
      <c r="W85" s="240"/>
      <c r="X85" s="147">
        <f>W85-(U85+V85)</f>
        <v>0</v>
      </c>
      <c r="Y85" s="143"/>
      <c r="Z85" s="143"/>
      <c r="AA85" s="144"/>
      <c r="AB85" s="147"/>
    </row>
    <row r="86" spans="1:29" ht="29.25" hidden="1" customHeight="1">
      <c r="A86" s="156"/>
      <c r="B86" s="157" t="s">
        <v>125</v>
      </c>
      <c r="C86" s="150"/>
      <c r="D86" s="150" t="s">
        <v>42</v>
      </c>
      <c r="E86" s="139">
        <f>'[1]1марта19(18-19)'!C434</f>
        <v>0</v>
      </c>
      <c r="F86" s="139">
        <f>'[1]1марта19(18-19)'!E434</f>
        <v>0</v>
      </c>
      <c r="G86" s="139"/>
      <c r="H86" s="147">
        <f>G86-(E86+F86)</f>
        <v>0</v>
      </c>
      <c r="I86" s="151">
        <f>'[1]1марта19(18-19)'!H434</f>
        <v>0</v>
      </c>
      <c r="J86" s="139">
        <f>'[1]1марта19(18-19)'!H434</f>
        <v>0</v>
      </c>
      <c r="K86" s="152">
        <v>0</v>
      </c>
      <c r="L86" s="147">
        <f>K86-(I86+J86)</f>
        <v>0</v>
      </c>
      <c r="M86" s="139">
        <f>'[1]1марта19(18-19)'!L434</f>
        <v>0</v>
      </c>
      <c r="N86" s="143"/>
      <c r="O86" s="144">
        <v>0</v>
      </c>
      <c r="P86" s="147">
        <f>O86-(M86+N86)</f>
        <v>0</v>
      </c>
      <c r="Q86" s="139">
        <f>'[1]1марта19(18-19)'!L428</f>
        <v>0</v>
      </c>
      <c r="R86" s="143"/>
      <c r="S86" s="144">
        <f>[1]вакансии!O88</f>
        <v>0</v>
      </c>
      <c r="T86" s="147">
        <f>S86-(Q86+R86)</f>
        <v>0</v>
      </c>
      <c r="U86" s="139"/>
      <c r="V86" s="139"/>
      <c r="W86" s="144"/>
      <c r="X86" s="147">
        <f>W86-(U86+V86)</f>
        <v>0</v>
      </c>
      <c r="Y86" s="139">
        <f t="shared" ref="Y86:AB87" si="55">I86+M86+Q86+U86+E86</f>
        <v>0</v>
      </c>
      <c r="Z86" s="139">
        <f t="shared" si="55"/>
        <v>0</v>
      </c>
      <c r="AA86" s="139">
        <f t="shared" si="55"/>
        <v>0</v>
      </c>
      <c r="AB86" s="154">
        <f t="shared" si="55"/>
        <v>0</v>
      </c>
    </row>
    <row r="87" spans="1:29" ht="27.6" customHeight="1" thickBot="1">
      <c r="A87" s="192" t="s">
        <v>80</v>
      </c>
      <c r="B87" s="193" t="s">
        <v>81</v>
      </c>
      <c r="C87" s="194"/>
      <c r="D87" s="194" t="s">
        <v>42</v>
      </c>
      <c r="E87" s="195">
        <f>'[1]1марта19(18-19)'!C441</f>
        <v>3</v>
      </c>
      <c r="F87" s="195">
        <f>'[1]1марта19(18-19)'!E441</f>
        <v>0</v>
      </c>
      <c r="G87" s="195">
        <v>3</v>
      </c>
      <c r="H87" s="199">
        <f>G87-(E87+F87)</f>
        <v>0</v>
      </c>
      <c r="I87" s="197">
        <f>'[1]1марта19(18-19)'!F441</f>
        <v>3</v>
      </c>
      <c r="J87" s="195">
        <f>'[1]1марта19(18-19)'!H441</f>
        <v>0</v>
      </c>
      <c r="K87" s="198">
        <v>3</v>
      </c>
      <c r="L87" s="199">
        <f>K87-(I87+J87)</f>
        <v>0</v>
      </c>
      <c r="M87" s="195">
        <f>'[1]1марта19(18-19)'!I441</f>
        <v>3</v>
      </c>
      <c r="N87" s="195">
        <f>'[1]1марта19(18-19)'!K441</f>
        <v>0</v>
      </c>
      <c r="O87" s="200">
        <v>3</v>
      </c>
      <c r="P87" s="199">
        <f>O87-(M87+N87)</f>
        <v>0</v>
      </c>
      <c r="Q87" s="195">
        <f>'[1]1марта19(18-19)'!L441</f>
        <v>2</v>
      </c>
      <c r="R87" s="195">
        <f>'[1]1марта19(18-19)'!N441</f>
        <v>0</v>
      </c>
      <c r="S87" s="200">
        <f>[1]вакансии!O89</f>
        <v>2</v>
      </c>
      <c r="T87" s="199">
        <f>S87-(Q87+R87)</f>
        <v>0</v>
      </c>
      <c r="U87" s="195"/>
      <c r="V87" s="195"/>
      <c r="W87" s="200"/>
      <c r="X87" s="199">
        <f>W87-(U87+V87)</f>
        <v>0</v>
      </c>
      <c r="Y87" s="195">
        <f t="shared" si="55"/>
        <v>11</v>
      </c>
      <c r="Z87" s="195">
        <f t="shared" si="55"/>
        <v>0</v>
      </c>
      <c r="AA87" s="195">
        <f t="shared" si="55"/>
        <v>11</v>
      </c>
      <c r="AB87" s="201">
        <f t="shared" si="55"/>
        <v>0</v>
      </c>
    </row>
    <row r="88" spans="1:29" ht="0.6" hidden="1" customHeight="1" thickBot="1">
      <c r="A88" s="158"/>
      <c r="B88" s="202"/>
      <c r="C88" s="160"/>
      <c r="D88" s="160"/>
      <c r="E88" s="161"/>
      <c r="F88" s="161"/>
      <c r="G88" s="161"/>
      <c r="H88" s="230"/>
      <c r="I88" s="159"/>
      <c r="J88" s="159"/>
      <c r="K88" s="204"/>
      <c r="L88" s="171"/>
      <c r="M88" s="159"/>
      <c r="N88" s="159"/>
      <c r="O88" s="170"/>
      <c r="P88" s="171"/>
      <c r="Q88" s="159"/>
      <c r="R88" s="159"/>
      <c r="S88" s="170"/>
      <c r="T88" s="171"/>
      <c r="U88" s="159"/>
      <c r="V88" s="159"/>
      <c r="W88" s="170"/>
      <c r="X88" s="171"/>
      <c r="Y88" s="159"/>
      <c r="Z88" s="159"/>
      <c r="AA88" s="170"/>
      <c r="AB88" s="216"/>
    </row>
    <row r="89" spans="1:29" s="247" customFormat="1" ht="22.5" customHeight="1" thickBot="1">
      <c r="A89" s="241"/>
      <c r="B89" s="175" t="s">
        <v>14</v>
      </c>
      <c r="C89" s="242"/>
      <c r="D89" s="242"/>
      <c r="E89" s="243">
        <f t="shared" ref="E89:AB89" si="56">SUM(E86:E87)</f>
        <v>3</v>
      </c>
      <c r="F89" s="243">
        <f t="shared" si="56"/>
        <v>0</v>
      </c>
      <c r="G89" s="243">
        <f t="shared" si="56"/>
        <v>3</v>
      </c>
      <c r="H89" s="244">
        <f t="shared" si="56"/>
        <v>0</v>
      </c>
      <c r="I89" s="245">
        <f>SUM(I85:I87)</f>
        <v>7</v>
      </c>
      <c r="J89" s="245">
        <f>SUM(J85:J87)</f>
        <v>0</v>
      </c>
      <c r="K89" s="245">
        <f>SUM(K85:K87)</f>
        <v>8</v>
      </c>
      <c r="L89" s="244">
        <f t="shared" si="56"/>
        <v>0</v>
      </c>
      <c r="M89" s="245">
        <f>SUM(M85:M87)</f>
        <v>3</v>
      </c>
      <c r="N89" s="245">
        <f>SUM(N85:N87)</f>
        <v>0</v>
      </c>
      <c r="O89" s="245">
        <f>SUM(O85:O87)</f>
        <v>3</v>
      </c>
      <c r="P89" s="244">
        <f t="shared" si="56"/>
        <v>0</v>
      </c>
      <c r="Q89" s="245">
        <f>SUM(Q85:Q87)</f>
        <v>2</v>
      </c>
      <c r="R89" s="245">
        <f>SUM(R85:R87)</f>
        <v>0</v>
      </c>
      <c r="S89" s="245">
        <f>SUM(S85:S87)</f>
        <v>2</v>
      </c>
      <c r="T89" s="244">
        <f t="shared" si="56"/>
        <v>0</v>
      </c>
      <c r="U89" s="245">
        <f>SUM(U85:U87)</f>
        <v>0</v>
      </c>
      <c r="V89" s="245">
        <f>SUM(V85:V87)</f>
        <v>0</v>
      </c>
      <c r="W89" s="245">
        <f>SUM(W85:W87)</f>
        <v>0</v>
      </c>
      <c r="X89" s="244">
        <f t="shared" si="56"/>
        <v>0</v>
      </c>
      <c r="Y89" s="245">
        <f>SUM(Y85:Y87)</f>
        <v>11</v>
      </c>
      <c r="Z89" s="245">
        <f>SUM(Z85:Z87)</f>
        <v>0</v>
      </c>
      <c r="AA89" s="245">
        <f>SUM(AA85:AA87)</f>
        <v>11</v>
      </c>
      <c r="AB89" s="246">
        <f t="shared" si="56"/>
        <v>0</v>
      </c>
    </row>
    <row r="90" spans="1:29" ht="16.2" customHeight="1">
      <c r="A90" s="248"/>
      <c r="B90" s="249"/>
      <c r="C90" s="250"/>
      <c r="D90" s="250"/>
      <c r="E90" s="251"/>
      <c r="F90" s="251"/>
      <c r="G90" s="251"/>
      <c r="H90" s="252"/>
      <c r="I90" s="248"/>
      <c r="J90" s="248"/>
      <c r="K90" s="253"/>
      <c r="L90" s="254"/>
      <c r="M90" s="248"/>
      <c r="N90" s="248"/>
      <c r="O90" s="255"/>
      <c r="P90" s="254"/>
      <c r="Q90" s="248"/>
      <c r="R90" s="248"/>
      <c r="S90" s="255"/>
      <c r="T90" s="256"/>
      <c r="U90" s="248"/>
      <c r="V90" s="248"/>
      <c r="W90" s="255"/>
      <c r="X90" s="254"/>
      <c r="Y90" s="248"/>
      <c r="Z90" s="248"/>
      <c r="AA90" s="255"/>
      <c r="AB90" s="256"/>
    </row>
    <row r="91" spans="1:29" s="131" customFormat="1" ht="21" hidden="1" customHeight="1">
      <c r="A91" s="255"/>
      <c r="B91" s="257"/>
      <c r="C91" s="258"/>
      <c r="D91" s="258"/>
      <c r="E91" s="253">
        <f>E17+E27+E37+E45+E54+E64+E73+E80+E89</f>
        <v>380</v>
      </c>
      <c r="F91" s="253">
        <f>F17+F27+F37+F45+F54+F64+F73+F80+F89</f>
        <v>2</v>
      </c>
      <c r="G91" s="253">
        <f>G17+G27+G37+G45+G54+G64+G73+G80+G89</f>
        <v>384</v>
      </c>
      <c r="H91" s="253">
        <f>H17+H27+H37+H45+H54+H64+H73+H80+H89</f>
        <v>2</v>
      </c>
      <c r="I91" s="253">
        <f>I17+I27+I37+I45+I54+I64+I73+I80+I89</f>
        <v>396</v>
      </c>
      <c r="J91" s="253">
        <f>J17+J27+J37+J45+J54+J64+J73+J80+J89</f>
        <v>2</v>
      </c>
      <c r="K91" s="253"/>
      <c r="L91" s="253">
        <f>L17+L27+L37+L45+L54+L64+L73+L80+L89</f>
        <v>28</v>
      </c>
      <c r="M91" s="253">
        <f>M17+M27+M37+M45+M54+M64+M73+M80+M89</f>
        <v>402</v>
      </c>
      <c r="N91" s="253">
        <f>N17+N27+N37+N45+N54+N64+N73+N80+N89</f>
        <v>6</v>
      </c>
      <c r="O91" s="253">
        <f>O17+O27+O37+O45+O54+O64+O73+O80+O89</f>
        <v>446</v>
      </c>
      <c r="P91" s="253">
        <f>P17+P27+P37+P45+P54+P64+P73+P80+P89</f>
        <v>38</v>
      </c>
      <c r="Q91" s="253">
        <f>Q17+Q27+Q37+Q45+Q54+Q64+Q73+Q80+Q89</f>
        <v>375</v>
      </c>
      <c r="R91" s="253">
        <f>R17+R27+R37+R45+R54+R64+R73+R80+R89</f>
        <v>2</v>
      </c>
      <c r="S91" s="253">
        <f>S17+S27+S37+S45+S54+S64+S73+S80+S89</f>
        <v>430</v>
      </c>
      <c r="T91" s="253">
        <f>T17+T27+T37+T45+T54+T64+T73+T80+T89</f>
        <v>50</v>
      </c>
      <c r="U91" s="253">
        <f>U17+U27+U37+U45+U54+U64+U73+U80+U89</f>
        <v>45</v>
      </c>
      <c r="V91" s="253">
        <f>V17+V27+V37+V45+V54+V64+V73+V80+V89</f>
        <v>1</v>
      </c>
      <c r="W91" s="253">
        <f>W17+W27+W37+W45+W54+W64+W73+W80+W89</f>
        <v>45</v>
      </c>
      <c r="X91" s="253">
        <f>X17+X27+X37+X45+X54+X64+X73+X80+X89</f>
        <v>-1</v>
      </c>
      <c r="Y91" s="253">
        <f>Y17+Y27+Y37+Y45+Y54+Y64+Y73+Y80+Y89</f>
        <v>1594</v>
      </c>
      <c r="Z91" s="253">
        <f>Z17+Z27+Z37+Z45+Z54+Z64+Z73+Z80+Z89</f>
        <v>13</v>
      </c>
      <c r="AA91" s="253">
        <f>AA17+AA27+AA37+AA45+AA54+AA64+AA73+AA80+AA89</f>
        <v>1727</v>
      </c>
      <c r="AB91" s="253">
        <f>AB17+AB27+AB37+AB45+AB54+AB64+AB73+AB80+AB89</f>
        <v>117</v>
      </c>
    </row>
    <row r="92" spans="1:29" s="261" customFormat="1" ht="61.2" customHeight="1">
      <c r="A92" s="96"/>
      <c r="B92" s="277" t="s">
        <v>83</v>
      </c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97"/>
      <c r="U92" s="97"/>
      <c r="V92" s="97"/>
      <c r="W92" s="97"/>
      <c r="X92" s="97"/>
      <c r="Y92" s="97"/>
      <c r="Z92" s="97"/>
      <c r="AA92" s="97"/>
      <c r="AB92" s="259"/>
      <c r="AC92" s="260"/>
    </row>
    <row r="93" spans="1:29" s="130" customFormat="1" ht="24.75" customHeight="1">
      <c r="A93" s="272"/>
      <c r="B93" s="272"/>
      <c r="C93" s="108"/>
      <c r="D93" s="262"/>
      <c r="E93" s="262"/>
      <c r="F93" s="262"/>
      <c r="G93" s="262"/>
      <c r="H93" s="263"/>
      <c r="I93" s="103"/>
      <c r="J93" s="106"/>
      <c r="K93" s="264"/>
      <c r="L93" s="103"/>
      <c r="M93" s="273"/>
      <c r="N93" s="273"/>
      <c r="O93" s="273"/>
      <c r="P93" s="273"/>
      <c r="Q93" s="273"/>
      <c r="R93" s="106"/>
      <c r="S93" s="106"/>
      <c r="T93" s="106"/>
      <c r="U93" s="102"/>
      <c r="V93" s="106"/>
      <c r="W93" s="106"/>
      <c r="X93" s="102"/>
      <c r="Y93" s="102"/>
      <c r="Z93" s="106"/>
      <c r="AA93" s="106"/>
      <c r="AB93" s="106"/>
    </row>
    <row r="94" spans="1:29" ht="21.75" hidden="1" customHeight="1">
      <c r="A94" s="272" t="s">
        <v>126</v>
      </c>
      <c r="B94" s="272"/>
      <c r="C94" s="108"/>
      <c r="D94" s="262"/>
      <c r="E94" s="262"/>
      <c r="F94" s="262"/>
      <c r="G94" s="262"/>
      <c r="H94" s="263"/>
      <c r="I94" s="103"/>
      <c r="J94" s="106"/>
      <c r="K94" s="264"/>
      <c r="L94" s="103"/>
      <c r="M94" s="273" t="s">
        <v>127</v>
      </c>
      <c r="N94" s="273"/>
      <c r="O94" s="273"/>
      <c r="P94" s="273"/>
      <c r="Q94" s="273"/>
      <c r="R94" s="106"/>
      <c r="S94" s="106"/>
      <c r="T94" s="106"/>
      <c r="U94" s="102"/>
      <c r="V94" s="106"/>
      <c r="W94" s="106"/>
      <c r="X94" s="102"/>
      <c r="Y94" s="102"/>
      <c r="Z94" s="106"/>
      <c r="AA94" s="106"/>
      <c r="AB94" s="106"/>
    </row>
    <row r="95" spans="1:29" ht="21.75" hidden="1" customHeight="1">
      <c r="A95" s="265"/>
      <c r="B95" s="265"/>
      <c r="C95" s="108"/>
      <c r="D95" s="262"/>
      <c r="E95" s="262"/>
      <c r="F95" s="262"/>
      <c r="G95" s="262"/>
      <c r="H95" s="263"/>
      <c r="I95" s="103"/>
      <c r="J95" s="106"/>
      <c r="K95" s="264"/>
      <c r="L95" s="103"/>
      <c r="M95" s="103"/>
      <c r="N95" s="266"/>
      <c r="O95" s="106"/>
      <c r="P95" s="266"/>
      <c r="Q95" s="103"/>
      <c r="R95" s="106"/>
      <c r="S95" s="106"/>
      <c r="T95" s="106"/>
      <c r="U95" s="102"/>
      <c r="V95" s="106"/>
      <c r="W95" s="106"/>
      <c r="X95" s="102"/>
      <c r="Y95" s="102"/>
      <c r="Z95" s="106"/>
      <c r="AA95" s="106"/>
      <c r="AB95" s="106"/>
    </row>
    <row r="96" spans="1:29" ht="21" hidden="1" customHeight="1">
      <c r="A96" s="272" t="s">
        <v>128</v>
      </c>
      <c r="B96" s="272"/>
      <c r="C96" s="108"/>
      <c r="D96" s="262"/>
      <c r="E96" s="262"/>
      <c r="F96" s="262"/>
      <c r="G96" s="262"/>
      <c r="H96" s="263"/>
      <c r="I96" s="103"/>
      <c r="J96" s="106"/>
      <c r="K96" s="264"/>
      <c r="L96" s="103"/>
      <c r="M96" s="273" t="s">
        <v>129</v>
      </c>
      <c r="N96" s="273"/>
      <c r="O96" s="273"/>
      <c r="P96" s="273"/>
      <c r="Q96" s="273"/>
      <c r="R96" s="106"/>
      <c r="S96" s="106"/>
      <c r="T96" s="106"/>
      <c r="U96" s="102"/>
      <c r="V96" s="106"/>
      <c r="W96" s="106"/>
      <c r="X96" s="102"/>
      <c r="Y96" s="102"/>
      <c r="Z96" s="106"/>
      <c r="AA96" s="106"/>
      <c r="AB96" s="106"/>
    </row>
    <row r="97" spans="1:28">
      <c r="L97" s="130"/>
      <c r="O97" s="131"/>
      <c r="P97" s="130"/>
      <c r="S97" s="131"/>
      <c r="T97" s="131"/>
      <c r="W97" s="131"/>
      <c r="X97" s="130"/>
      <c r="AB97" s="131"/>
    </row>
    <row r="98" spans="1:28">
      <c r="A98" s="130" t="s">
        <v>84</v>
      </c>
      <c r="L98" s="130"/>
      <c r="O98" s="131"/>
      <c r="P98" s="130"/>
      <c r="S98" s="131"/>
      <c r="T98" s="131"/>
      <c r="W98" s="131"/>
      <c r="X98" s="130"/>
      <c r="AB98" s="131"/>
    </row>
    <row r="99" spans="1:28">
      <c r="L99" s="130"/>
      <c r="O99" s="131"/>
      <c r="P99" s="130"/>
      <c r="S99" s="131"/>
      <c r="T99" s="131"/>
      <c r="W99" s="131"/>
      <c r="X99" s="130"/>
      <c r="AB99" s="131"/>
    </row>
  </sheetData>
  <mergeCells count="110">
    <mergeCell ref="I8:L8"/>
    <mergeCell ref="M8:P8"/>
    <mergeCell ref="Q8:T8"/>
    <mergeCell ref="U8:X8"/>
    <mergeCell ref="Y8:AB8"/>
    <mergeCell ref="A18:X18"/>
    <mergeCell ref="A1:AB1"/>
    <mergeCell ref="B2:AB2"/>
    <mergeCell ref="A3:X3"/>
    <mergeCell ref="A4:X4"/>
    <mergeCell ref="A6:X6"/>
    <mergeCell ref="A8:A9"/>
    <mergeCell ref="B8:B9"/>
    <mergeCell ref="C8:C9"/>
    <mergeCell ref="D8:D9"/>
    <mergeCell ref="E8:H8"/>
    <mergeCell ref="I30:L30"/>
    <mergeCell ref="M30:P30"/>
    <mergeCell ref="Q30:T30"/>
    <mergeCell ref="U30:X30"/>
    <mergeCell ref="Y30:AB30"/>
    <mergeCell ref="A38:X38"/>
    <mergeCell ref="M20:P20"/>
    <mergeCell ref="Q20:T20"/>
    <mergeCell ref="U20:X20"/>
    <mergeCell ref="Y20:AB20"/>
    <mergeCell ref="A28:X28"/>
    <mergeCell ref="A30:A31"/>
    <mergeCell ref="B30:B31"/>
    <mergeCell ref="C30:C31"/>
    <mergeCell ref="D30:D31"/>
    <mergeCell ref="E30:H30"/>
    <mergeCell ref="A20:A21"/>
    <mergeCell ref="B20:B21"/>
    <mergeCell ref="C20:C21"/>
    <mergeCell ref="D20:D21"/>
    <mergeCell ref="E20:H20"/>
    <mergeCell ref="I20:L20"/>
    <mergeCell ref="I48:L48"/>
    <mergeCell ref="M48:P48"/>
    <mergeCell ref="Q48:T48"/>
    <mergeCell ref="U48:X48"/>
    <mergeCell ref="Y48:AB48"/>
    <mergeCell ref="A55:X55"/>
    <mergeCell ref="M40:P40"/>
    <mergeCell ref="Q40:T40"/>
    <mergeCell ref="U40:X40"/>
    <mergeCell ref="Y40:AB40"/>
    <mergeCell ref="A46:X46"/>
    <mergeCell ref="A48:A49"/>
    <mergeCell ref="B48:B49"/>
    <mergeCell ref="C48:C49"/>
    <mergeCell ref="D48:D49"/>
    <mergeCell ref="E48:H48"/>
    <mergeCell ref="A40:A41"/>
    <mergeCell ref="B40:B41"/>
    <mergeCell ref="C40:C41"/>
    <mergeCell ref="D40:D41"/>
    <mergeCell ref="E40:H40"/>
    <mergeCell ref="I40:L40"/>
    <mergeCell ref="I67:L67"/>
    <mergeCell ref="M67:P67"/>
    <mergeCell ref="Q67:T67"/>
    <mergeCell ref="U67:X67"/>
    <mergeCell ref="Y67:AB67"/>
    <mergeCell ref="A74:X74"/>
    <mergeCell ref="M57:P57"/>
    <mergeCell ref="Q57:T57"/>
    <mergeCell ref="U57:X57"/>
    <mergeCell ref="Y57:AB57"/>
    <mergeCell ref="A65:X65"/>
    <mergeCell ref="A67:A68"/>
    <mergeCell ref="B67:B68"/>
    <mergeCell ref="C67:C68"/>
    <mergeCell ref="D67:D68"/>
    <mergeCell ref="E67:H67"/>
    <mergeCell ref="A57:A58"/>
    <mergeCell ref="B57:B58"/>
    <mergeCell ref="C57:C58"/>
    <mergeCell ref="D57:D58"/>
    <mergeCell ref="E57:H57"/>
    <mergeCell ref="I57:L57"/>
    <mergeCell ref="U83:X83"/>
    <mergeCell ref="Y83:AB83"/>
    <mergeCell ref="B92:S92"/>
    <mergeCell ref="M76:P76"/>
    <mergeCell ref="Q76:T76"/>
    <mergeCell ref="U76:X76"/>
    <mergeCell ref="Y76:AB76"/>
    <mergeCell ref="A81:X81"/>
    <mergeCell ref="A83:A84"/>
    <mergeCell ref="B83:B84"/>
    <mergeCell ref="C83:C84"/>
    <mergeCell ref="D83:D84"/>
    <mergeCell ref="E83:H83"/>
    <mergeCell ref="A76:A77"/>
    <mergeCell ref="B76:B77"/>
    <mergeCell ref="C76:C77"/>
    <mergeCell ref="D76:D77"/>
    <mergeCell ref="E76:H76"/>
    <mergeCell ref="I76:L76"/>
    <mergeCell ref="A93:B93"/>
    <mergeCell ref="M93:Q93"/>
    <mergeCell ref="A94:B94"/>
    <mergeCell ref="M94:Q94"/>
    <mergeCell ref="A96:B96"/>
    <mergeCell ref="M96:Q96"/>
    <mergeCell ref="I83:L83"/>
    <mergeCell ref="M83:P83"/>
    <mergeCell ref="Q83:T8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3" fitToHeight="13" orientation="landscape" horizontalDpi="180" verticalDpi="180" r:id="rId1"/>
  <rowBreaks count="2" manualBreakCount="2">
    <brk id="27" max="27" man="1"/>
    <brk id="54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98"/>
  <sheetViews>
    <sheetView view="pageBreakPreview" topLeftCell="B73" zoomScale="75" zoomScaleSheetLayoutView="75" workbookViewId="0">
      <selection activeCell="AH90" sqref="AH90"/>
    </sheetView>
  </sheetViews>
  <sheetFormatPr defaultColWidth="9.109375" defaultRowHeight="18"/>
  <cols>
    <col min="1" max="1" width="14.5546875" style="109" hidden="1" customWidth="1"/>
    <col min="2" max="2" width="32.6640625" style="121" customWidth="1"/>
    <col min="3" max="3" width="10.88671875" style="122" customWidth="1"/>
    <col min="4" max="5" width="5.44140625" style="123" customWidth="1"/>
    <col min="6" max="6" width="6.109375" style="124" customWidth="1"/>
    <col min="7" max="7" width="7" style="125" customWidth="1"/>
    <col min="8" max="9" width="5.44140625" style="123" customWidth="1"/>
    <col min="10" max="10" width="6.109375" style="124" customWidth="1"/>
    <col min="11" max="11" width="7" style="125" customWidth="1"/>
    <col min="12" max="13" width="5.44140625" style="123" customWidth="1"/>
    <col min="14" max="14" width="6.44140625" style="126" customWidth="1"/>
    <col min="15" max="15" width="7.88671875" style="127" customWidth="1"/>
    <col min="16" max="17" width="5.44140625" style="123" customWidth="1"/>
    <col min="18" max="18" width="6.33203125" style="126" customWidth="1"/>
    <col min="19" max="19" width="7" style="125" customWidth="1"/>
    <col min="20" max="21" width="5.44140625" style="123" customWidth="1"/>
    <col min="22" max="22" width="6.44140625" style="126" customWidth="1"/>
    <col min="23" max="23" width="7" style="125" customWidth="1"/>
    <col min="24" max="25" width="5.5546875" style="123" customWidth="1"/>
    <col min="26" max="26" width="5.88671875" style="126" customWidth="1"/>
    <col min="27" max="27" width="7" style="127" customWidth="1"/>
    <col min="28" max="28" width="12.44140625" style="10" hidden="1" customWidth="1"/>
    <col min="29" max="29" width="0" style="1" hidden="1" customWidth="1"/>
    <col min="30" max="16384" width="9.109375" style="109"/>
  </cols>
  <sheetData>
    <row r="1" spans="1:29" ht="18" customHeight="1">
      <c r="A1" s="328" t="s">
        <v>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</row>
    <row r="2" spans="1:29" ht="18" customHeight="1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2"/>
    </row>
    <row r="3" spans="1:29" ht="18" customHeight="1">
      <c r="A3" s="328" t="s">
        <v>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</row>
    <row r="4" spans="1:29" ht="18" customHeight="1">
      <c r="A4" s="330" t="s">
        <v>3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</row>
    <row r="5" spans="1:29" ht="12.75" customHeight="1">
      <c r="A5" s="3"/>
      <c r="B5" s="4"/>
      <c r="C5" s="5"/>
      <c r="D5" s="5"/>
      <c r="E5" s="5"/>
      <c r="F5" s="6"/>
      <c r="G5" s="7"/>
      <c r="H5" s="5"/>
      <c r="I5" s="5"/>
      <c r="J5" s="6"/>
      <c r="K5" s="7"/>
      <c r="L5" s="5"/>
      <c r="M5" s="5"/>
      <c r="N5" s="8"/>
      <c r="O5" s="9"/>
      <c r="P5" s="5"/>
      <c r="Q5" s="5"/>
      <c r="R5" s="8"/>
      <c r="S5" s="7"/>
      <c r="T5" s="5"/>
      <c r="U5" s="5"/>
      <c r="V5" s="8"/>
      <c r="W5" s="7"/>
      <c r="X5" s="5"/>
      <c r="Y5" s="5"/>
      <c r="Z5" s="8"/>
      <c r="AA5" s="9"/>
    </row>
    <row r="6" spans="1:29" ht="18" customHeight="1">
      <c r="A6" s="312" t="s">
        <v>4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</row>
    <row r="7" spans="1:29" ht="10.5" customHeight="1" thickBot="1">
      <c r="A7" s="3"/>
      <c r="B7" s="4"/>
      <c r="C7" s="5"/>
      <c r="D7" s="5"/>
      <c r="E7" s="5"/>
      <c r="F7" s="6"/>
      <c r="G7" s="5"/>
      <c r="H7" s="5"/>
      <c r="I7" s="5"/>
      <c r="J7" s="6"/>
      <c r="K7" s="7"/>
      <c r="L7" s="5"/>
      <c r="M7" s="5"/>
      <c r="N7" s="8"/>
      <c r="O7" s="9"/>
      <c r="P7" s="5"/>
      <c r="Q7" s="5"/>
      <c r="R7" s="8"/>
      <c r="S7" s="7"/>
      <c r="T7" s="5"/>
      <c r="U7" s="5"/>
      <c r="V7" s="8"/>
      <c r="W7" s="7"/>
      <c r="X7" s="5"/>
      <c r="Y7" s="5"/>
      <c r="Z7" s="8"/>
      <c r="AA7" s="8"/>
    </row>
    <row r="8" spans="1:29" ht="15.75" customHeight="1">
      <c r="A8" s="313" t="s">
        <v>5</v>
      </c>
      <c r="B8" s="331" t="s">
        <v>6</v>
      </c>
      <c r="C8" s="317" t="s">
        <v>7</v>
      </c>
      <c r="D8" s="319" t="s">
        <v>8</v>
      </c>
      <c r="E8" s="309"/>
      <c r="F8" s="309"/>
      <c r="G8" s="320"/>
      <c r="H8" s="306" t="s">
        <v>9</v>
      </c>
      <c r="I8" s="307"/>
      <c r="J8" s="307"/>
      <c r="K8" s="308"/>
      <c r="L8" s="306" t="s">
        <v>10</v>
      </c>
      <c r="M8" s="307"/>
      <c r="N8" s="307"/>
      <c r="O8" s="307"/>
      <c r="P8" s="322" t="s">
        <v>11</v>
      </c>
      <c r="Q8" s="323"/>
      <c r="R8" s="323"/>
      <c r="S8" s="324"/>
      <c r="T8" s="307" t="s">
        <v>12</v>
      </c>
      <c r="U8" s="307"/>
      <c r="V8" s="307"/>
      <c r="W8" s="308"/>
      <c r="X8" s="325" t="s">
        <v>13</v>
      </c>
      <c r="Y8" s="326"/>
      <c r="Z8" s="326"/>
      <c r="AA8" s="327"/>
      <c r="AB8" s="11" t="s">
        <v>14</v>
      </c>
    </row>
    <row r="9" spans="1:29" ht="36.6" customHeight="1" thickBot="1">
      <c r="A9" s="314"/>
      <c r="B9" s="332"/>
      <c r="C9" s="318"/>
      <c r="D9" s="12" t="s">
        <v>15</v>
      </c>
      <c r="E9" s="12" t="s">
        <v>16</v>
      </c>
      <c r="F9" s="13" t="s">
        <v>17</v>
      </c>
      <c r="G9" s="14" t="s">
        <v>18</v>
      </c>
      <c r="H9" s="15" t="s">
        <v>15</v>
      </c>
      <c r="I9" s="16" t="s">
        <v>16</v>
      </c>
      <c r="J9" s="17" t="s">
        <v>17</v>
      </c>
      <c r="K9" s="18" t="s">
        <v>18</v>
      </c>
      <c r="L9" s="15" t="s">
        <v>15</v>
      </c>
      <c r="M9" s="16" t="s">
        <v>16</v>
      </c>
      <c r="N9" s="17" t="s">
        <v>17</v>
      </c>
      <c r="O9" s="19" t="s">
        <v>18</v>
      </c>
      <c r="P9" s="20" t="s">
        <v>15</v>
      </c>
      <c r="Q9" s="16" t="s">
        <v>16</v>
      </c>
      <c r="R9" s="17" t="s">
        <v>17</v>
      </c>
      <c r="S9" s="21" t="s">
        <v>18</v>
      </c>
      <c r="T9" s="15" t="s">
        <v>15</v>
      </c>
      <c r="U9" s="16" t="s">
        <v>16</v>
      </c>
      <c r="V9" s="17" t="s">
        <v>17</v>
      </c>
      <c r="W9" s="18" t="s">
        <v>18</v>
      </c>
      <c r="X9" s="15" t="s">
        <v>15</v>
      </c>
      <c r="Y9" s="16" t="s">
        <v>16</v>
      </c>
      <c r="Z9" s="17" t="s">
        <v>17</v>
      </c>
      <c r="AA9" s="18" t="s">
        <v>18</v>
      </c>
      <c r="AB9" s="22" t="s">
        <v>19</v>
      </c>
    </row>
    <row r="10" spans="1:29" ht="60" customHeight="1" thickBot="1">
      <c r="A10" s="23" t="s">
        <v>20</v>
      </c>
      <c r="B10" s="24" t="s">
        <v>21</v>
      </c>
      <c r="C10" s="25" t="s">
        <v>22</v>
      </c>
      <c r="D10" s="26">
        <f>'[2]1марта19'!C30</f>
        <v>12</v>
      </c>
      <c r="E10" s="27">
        <f>'[2]1марта19'!E30</f>
        <v>2</v>
      </c>
      <c r="F10" s="28">
        <v>12</v>
      </c>
      <c r="G10" s="14">
        <f t="shared" ref="G10" si="0">F10-(D10+E10)</f>
        <v>-2</v>
      </c>
      <c r="H10" s="26">
        <f>'[2]1марта19'!F30</f>
        <v>12</v>
      </c>
      <c r="I10" s="27">
        <f>'[2]1марта19'!H30</f>
        <v>0</v>
      </c>
      <c r="J10" s="28">
        <v>12</v>
      </c>
      <c r="K10" s="14">
        <f t="shared" ref="K10" si="1">J10-(H10+I10)</f>
        <v>0</v>
      </c>
      <c r="L10" s="26">
        <f>'[2]1марта19'!I30</f>
        <v>11</v>
      </c>
      <c r="M10" s="27">
        <f>'[2]1марта19'!K30</f>
        <v>0</v>
      </c>
      <c r="N10" s="12">
        <v>12</v>
      </c>
      <c r="O10" s="29">
        <f t="shared" ref="O10" si="2">N10-(L10+M10)</f>
        <v>1</v>
      </c>
      <c r="P10" s="30">
        <f>'[2]1марта19'!L30</f>
        <v>0</v>
      </c>
      <c r="Q10" s="27">
        <f>'[2]1марта19'!N30</f>
        <v>0</v>
      </c>
      <c r="R10" s="12"/>
      <c r="S10" s="31">
        <f t="shared" ref="S10" si="3">R10-(P10+Q10)</f>
        <v>0</v>
      </c>
      <c r="T10" s="26">
        <f>'[2]1марта19'!O30</f>
        <v>0</v>
      </c>
      <c r="U10" s="27">
        <f>'[2]1марта19'!Q30</f>
        <v>0</v>
      </c>
      <c r="V10" s="12"/>
      <c r="W10" s="31">
        <f t="shared" ref="W10" si="4">V10-(T10+U10)</f>
        <v>0</v>
      </c>
      <c r="X10" s="32">
        <f>D10+H10+L10+P10+T10</f>
        <v>35</v>
      </c>
      <c r="Y10" s="33">
        <f>E10+I10+M10+Q10+U10</f>
        <v>2</v>
      </c>
      <c r="Z10" s="26">
        <f>F10+J10+N10+R10+V10</f>
        <v>36</v>
      </c>
      <c r="AA10" s="31">
        <f t="shared" ref="AA10" si="5">Z10-(X10+Y10)</f>
        <v>-1</v>
      </c>
      <c r="AB10" s="34">
        <f>Z10-X10</f>
        <v>1</v>
      </c>
      <c r="AC10" s="35">
        <f>Z10-Y10-X10</f>
        <v>-1</v>
      </c>
    </row>
    <row r="11" spans="1:29" ht="26.25" hidden="1" customHeight="1" thickBot="1">
      <c r="A11" s="36"/>
      <c r="B11" s="37"/>
      <c r="C11" s="38"/>
      <c r="D11" s="39"/>
      <c r="E11" s="38"/>
      <c r="F11" s="12"/>
      <c r="G11" s="14"/>
      <c r="H11" s="39"/>
      <c r="I11" s="38"/>
      <c r="J11" s="12"/>
      <c r="K11" s="14"/>
      <c r="L11" s="39"/>
      <c r="M11" s="38"/>
      <c r="N11" s="12"/>
      <c r="O11" s="29"/>
      <c r="P11" s="40"/>
      <c r="Q11" s="38"/>
      <c r="R11" s="12"/>
      <c r="S11" s="31"/>
      <c r="T11" s="39"/>
      <c r="U11" s="38"/>
      <c r="V11" s="12"/>
      <c r="W11" s="31"/>
      <c r="X11" s="32"/>
      <c r="Y11" s="33"/>
      <c r="Z11" s="26"/>
      <c r="AA11" s="31"/>
      <c r="AB11" s="34"/>
      <c r="AC11" s="35"/>
    </row>
    <row r="12" spans="1:29" ht="26.25" hidden="1" customHeight="1" thickBot="1">
      <c r="A12" s="36"/>
      <c r="B12" s="37"/>
      <c r="C12" s="38"/>
      <c r="D12" s="39"/>
      <c r="E12" s="38"/>
      <c r="F12" s="12"/>
      <c r="G12" s="14"/>
      <c r="H12" s="39"/>
      <c r="I12" s="38"/>
      <c r="J12" s="12"/>
      <c r="K12" s="14"/>
      <c r="L12" s="39"/>
      <c r="M12" s="38"/>
      <c r="N12" s="12"/>
      <c r="O12" s="29"/>
      <c r="P12" s="40"/>
      <c r="Q12" s="38"/>
      <c r="R12" s="12"/>
      <c r="S12" s="31"/>
      <c r="T12" s="39"/>
      <c r="U12" s="38"/>
      <c r="V12" s="12"/>
      <c r="W12" s="31"/>
      <c r="X12" s="32"/>
      <c r="Y12" s="33"/>
      <c r="Z12" s="26"/>
      <c r="AA12" s="31"/>
      <c r="AB12" s="34"/>
      <c r="AC12" s="35"/>
    </row>
    <row r="13" spans="1:29" ht="28.5" hidden="1" customHeight="1" thickBot="1">
      <c r="A13" s="41"/>
      <c r="B13" s="42"/>
      <c r="C13" s="43"/>
      <c r="D13" s="44"/>
      <c r="E13" s="44"/>
      <c r="F13" s="45"/>
      <c r="G13" s="46"/>
      <c r="H13" s="44"/>
      <c r="I13" s="44"/>
      <c r="J13" s="45"/>
      <c r="K13" s="46"/>
      <c r="L13" s="44"/>
      <c r="M13" s="44"/>
      <c r="N13" s="47"/>
      <c r="O13" s="48"/>
      <c r="P13" s="49"/>
      <c r="Q13" s="44"/>
      <c r="R13" s="47"/>
      <c r="S13" s="50"/>
      <c r="T13" s="51"/>
      <c r="U13" s="44"/>
      <c r="V13" s="47"/>
      <c r="W13" s="50"/>
      <c r="X13" s="49"/>
      <c r="Y13" s="44"/>
      <c r="Z13" s="47"/>
      <c r="AA13" s="50"/>
      <c r="AB13" s="52"/>
      <c r="AC13" s="35"/>
    </row>
    <row r="14" spans="1:29" s="63" customFormat="1" ht="23.25" customHeight="1" thickBot="1">
      <c r="A14" s="53"/>
      <c r="B14" s="54" t="s">
        <v>14</v>
      </c>
      <c r="C14" s="55"/>
      <c r="D14" s="56">
        <f t="shared" ref="D14:J14" si="6">SUM(D10:D12)</f>
        <v>12</v>
      </c>
      <c r="E14" s="57">
        <f t="shared" si="6"/>
        <v>2</v>
      </c>
      <c r="F14" s="57">
        <f t="shared" si="6"/>
        <v>12</v>
      </c>
      <c r="G14" s="58">
        <f t="shared" si="6"/>
        <v>-2</v>
      </c>
      <c r="H14" s="56">
        <f t="shared" si="6"/>
        <v>12</v>
      </c>
      <c r="I14" s="57">
        <f t="shared" si="6"/>
        <v>0</v>
      </c>
      <c r="J14" s="57">
        <f t="shared" si="6"/>
        <v>12</v>
      </c>
      <c r="K14" s="58">
        <f t="shared" ref="K14:V14" si="7">SUM(K10:K12)</f>
        <v>0</v>
      </c>
      <c r="L14" s="56">
        <f t="shared" si="7"/>
        <v>11</v>
      </c>
      <c r="M14" s="57">
        <f t="shared" si="7"/>
        <v>0</v>
      </c>
      <c r="N14" s="57">
        <f t="shared" si="7"/>
        <v>12</v>
      </c>
      <c r="O14" s="58">
        <f t="shared" si="7"/>
        <v>1</v>
      </c>
      <c r="P14" s="59">
        <f t="shared" si="7"/>
        <v>0</v>
      </c>
      <c r="Q14" s="57">
        <f t="shared" si="7"/>
        <v>0</v>
      </c>
      <c r="R14" s="57">
        <f t="shared" si="7"/>
        <v>0</v>
      </c>
      <c r="S14" s="60">
        <f t="shared" si="7"/>
        <v>0</v>
      </c>
      <c r="T14" s="56">
        <f t="shared" si="7"/>
        <v>0</v>
      </c>
      <c r="U14" s="57">
        <f t="shared" si="7"/>
        <v>0</v>
      </c>
      <c r="V14" s="57">
        <f t="shared" si="7"/>
        <v>0</v>
      </c>
      <c r="W14" s="61">
        <f>SUM(W10:W12)</f>
        <v>0</v>
      </c>
      <c r="X14" s="59">
        <f>SUM(X10:X12)</f>
        <v>35</v>
      </c>
      <c r="Y14" s="57">
        <f t="shared" ref="Y14:Z14" si="8">SUM(Y10:Y12)</f>
        <v>2</v>
      </c>
      <c r="Z14" s="57">
        <f t="shared" si="8"/>
        <v>36</v>
      </c>
      <c r="AA14" s="60">
        <f>SUM(AA10:AA12)</f>
        <v>-1</v>
      </c>
      <c r="AB14" s="62">
        <f t="shared" ref="AB14" si="9">Z14-X14</f>
        <v>1</v>
      </c>
      <c r="AC14" s="35">
        <f t="shared" ref="AC14:AC73" si="10">Z14-Y14-X14</f>
        <v>-1</v>
      </c>
    </row>
    <row r="15" spans="1:29" ht="23.25" customHeight="1">
      <c r="A15" s="312" t="s">
        <v>23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5">
        <f t="shared" si="10"/>
        <v>0</v>
      </c>
    </row>
    <row r="16" spans="1:29" ht="10.5" customHeight="1" thickBot="1">
      <c r="A16" s="3"/>
      <c r="B16" s="4"/>
      <c r="C16" s="5"/>
      <c r="D16" s="5"/>
      <c r="E16" s="5"/>
      <c r="F16" s="6"/>
      <c r="G16" s="7"/>
      <c r="H16" s="5"/>
      <c r="I16" s="5"/>
      <c r="J16" s="6"/>
      <c r="K16" s="7"/>
      <c r="L16" s="5"/>
      <c r="M16" s="5"/>
      <c r="N16" s="8"/>
      <c r="O16" s="9"/>
      <c r="P16" s="5"/>
      <c r="Q16" s="5"/>
      <c r="R16" s="8"/>
      <c r="S16" s="7"/>
      <c r="T16" s="5"/>
      <c r="U16" s="5"/>
      <c r="V16" s="8"/>
      <c r="W16" s="7"/>
      <c r="X16" s="5"/>
      <c r="Y16" s="5"/>
      <c r="Z16" s="8"/>
      <c r="AA16" s="9"/>
      <c r="AC16" s="35">
        <f t="shared" si="10"/>
        <v>0</v>
      </c>
    </row>
    <row r="17" spans="1:29">
      <c r="A17" s="313" t="s">
        <v>5</v>
      </c>
      <c r="B17" s="315" t="s">
        <v>6</v>
      </c>
      <c r="C17" s="317" t="s">
        <v>7</v>
      </c>
      <c r="D17" s="319" t="s">
        <v>8</v>
      </c>
      <c r="E17" s="309"/>
      <c r="F17" s="309"/>
      <c r="G17" s="320"/>
      <c r="H17" s="306" t="s">
        <v>9</v>
      </c>
      <c r="I17" s="307"/>
      <c r="J17" s="307"/>
      <c r="K17" s="308"/>
      <c r="L17" s="306" t="s">
        <v>10</v>
      </c>
      <c r="M17" s="307"/>
      <c r="N17" s="307"/>
      <c r="O17" s="308"/>
      <c r="P17" s="306" t="s">
        <v>11</v>
      </c>
      <c r="Q17" s="307"/>
      <c r="R17" s="307"/>
      <c r="S17" s="308"/>
      <c r="T17" s="306" t="s">
        <v>12</v>
      </c>
      <c r="U17" s="307"/>
      <c r="V17" s="307"/>
      <c r="W17" s="308"/>
      <c r="X17" s="309" t="s">
        <v>13</v>
      </c>
      <c r="Y17" s="309"/>
      <c r="Z17" s="309"/>
      <c r="AA17" s="310"/>
      <c r="AB17" s="11" t="s">
        <v>14</v>
      </c>
      <c r="AC17" s="35" t="e">
        <f t="shared" si="10"/>
        <v>#VALUE!</v>
      </c>
    </row>
    <row r="18" spans="1:29" ht="35.4" customHeight="1" thickBot="1">
      <c r="A18" s="314"/>
      <c r="B18" s="316"/>
      <c r="C18" s="318"/>
      <c r="D18" s="12" t="s">
        <v>15</v>
      </c>
      <c r="E18" s="12" t="s">
        <v>16</v>
      </c>
      <c r="F18" s="13" t="s">
        <v>17</v>
      </c>
      <c r="G18" s="14" t="s">
        <v>18</v>
      </c>
      <c r="H18" s="15" t="s">
        <v>15</v>
      </c>
      <c r="I18" s="16" t="s">
        <v>16</v>
      </c>
      <c r="J18" s="17" t="s">
        <v>17</v>
      </c>
      <c r="K18" s="18" t="s">
        <v>18</v>
      </c>
      <c r="L18" s="15" t="s">
        <v>15</v>
      </c>
      <c r="M18" s="16" t="s">
        <v>16</v>
      </c>
      <c r="N18" s="17" t="s">
        <v>17</v>
      </c>
      <c r="O18" s="19" t="s">
        <v>18</v>
      </c>
      <c r="P18" s="20" t="s">
        <v>15</v>
      </c>
      <c r="Q18" s="16" t="s">
        <v>16</v>
      </c>
      <c r="R18" s="17" t="s">
        <v>17</v>
      </c>
      <c r="S18" s="21" t="s">
        <v>18</v>
      </c>
      <c r="T18" s="15" t="s">
        <v>15</v>
      </c>
      <c r="U18" s="16" t="s">
        <v>16</v>
      </c>
      <c r="V18" s="17" t="s">
        <v>17</v>
      </c>
      <c r="W18" s="18" t="s">
        <v>18</v>
      </c>
      <c r="X18" s="15" t="s">
        <v>15</v>
      </c>
      <c r="Y18" s="16" t="s">
        <v>16</v>
      </c>
      <c r="Z18" s="17" t="s">
        <v>17</v>
      </c>
      <c r="AA18" s="18" t="s">
        <v>18</v>
      </c>
      <c r="AB18" s="22" t="s">
        <v>19</v>
      </c>
      <c r="AC18" s="35" t="e">
        <f t="shared" si="10"/>
        <v>#VALUE!</v>
      </c>
    </row>
    <row r="19" spans="1:29" ht="29.25" hidden="1" customHeight="1" thickBot="1">
      <c r="A19" s="36" t="s">
        <v>24</v>
      </c>
      <c r="B19" s="37" t="s">
        <v>25</v>
      </c>
      <c r="C19" s="38" t="s">
        <v>26</v>
      </c>
      <c r="D19" s="33">
        <f>'[2]1марта19'!C54</f>
        <v>0</v>
      </c>
      <c r="E19" s="64">
        <f>'[2]1марта19'!E54</f>
        <v>0</v>
      </c>
      <c r="F19" s="12"/>
      <c r="G19" s="14">
        <f t="shared" ref="G19:G20" si="11">F19-(D19+E19)</f>
        <v>0</v>
      </c>
      <c r="H19" s="33">
        <f>'[2]1марта19'!F54</f>
        <v>0</v>
      </c>
      <c r="I19" s="64">
        <f>'[2]1марта19'!H54</f>
        <v>0</v>
      </c>
      <c r="J19" s="12"/>
      <c r="K19" s="14">
        <f t="shared" ref="K19:K20" si="12">J19-(H19+I19)</f>
        <v>0</v>
      </c>
      <c r="L19" s="33">
        <f>'[2]1марта19'!I54</f>
        <v>0</v>
      </c>
      <c r="M19" s="64">
        <f>'[2]1марта19'!K54</f>
        <v>0</v>
      </c>
      <c r="N19" s="12"/>
      <c r="O19" s="65">
        <f>N19-(L19+M19)</f>
        <v>0</v>
      </c>
      <c r="P19" s="33">
        <f>'[2]1марта19'!L54</f>
        <v>0</v>
      </c>
      <c r="Q19" s="64">
        <f>'[2]1марта19'!N54</f>
        <v>0</v>
      </c>
      <c r="R19" s="12">
        <v>0</v>
      </c>
      <c r="S19" s="31">
        <f t="shared" ref="S19:S20" si="13">R19-(P19+Q19)</f>
        <v>0</v>
      </c>
      <c r="T19" s="33">
        <f>'[2]1марта19'!O54</f>
        <v>0</v>
      </c>
      <c r="U19" s="64">
        <f>'[2]1марта19'!Q54</f>
        <v>0</v>
      </c>
      <c r="V19" s="12">
        <v>0</v>
      </c>
      <c r="W19" s="31">
        <f t="shared" ref="W19:W20" si="14">V19-(T19+U19)</f>
        <v>0</v>
      </c>
      <c r="X19" s="33">
        <f t="shared" ref="X19:Z20" si="15">D19+H19+L19+P19+T19</f>
        <v>0</v>
      </c>
      <c r="Y19" s="33">
        <f t="shared" si="15"/>
        <v>0</v>
      </c>
      <c r="Z19" s="26">
        <f t="shared" si="15"/>
        <v>0</v>
      </c>
      <c r="AA19" s="31">
        <f t="shared" ref="AA19:AA20" si="16">Z19-(X19+Y19)</f>
        <v>0</v>
      </c>
      <c r="AB19" s="34">
        <f>Z19-X19</f>
        <v>0</v>
      </c>
      <c r="AC19" s="35">
        <f t="shared" si="10"/>
        <v>0</v>
      </c>
    </row>
    <row r="20" spans="1:29" ht="35.25" customHeight="1" thickBot="1">
      <c r="A20" s="66" t="s">
        <v>24</v>
      </c>
      <c r="B20" s="67" t="s">
        <v>27</v>
      </c>
      <c r="C20" s="44" t="s">
        <v>28</v>
      </c>
      <c r="D20" s="68">
        <f>'[2]1марта19'!C38</f>
        <v>7</v>
      </c>
      <c r="E20" s="69">
        <f>'[2]1марта19'!E38</f>
        <v>0</v>
      </c>
      <c r="F20" s="47">
        <v>7</v>
      </c>
      <c r="G20" s="46">
        <f t="shared" si="11"/>
        <v>0</v>
      </c>
      <c r="H20" s="68">
        <f>'[2]1марта19'!F38</f>
        <v>9</v>
      </c>
      <c r="I20" s="69">
        <f>'[2]1марта19'!H38</f>
        <v>0</v>
      </c>
      <c r="J20" s="47">
        <v>9</v>
      </c>
      <c r="K20" s="46">
        <f t="shared" si="12"/>
        <v>0</v>
      </c>
      <c r="L20" s="68">
        <f>'[2]1марта19'!I38</f>
        <v>9</v>
      </c>
      <c r="M20" s="69">
        <f>'[2]1марта19'!K38</f>
        <v>0</v>
      </c>
      <c r="N20" s="47">
        <v>10</v>
      </c>
      <c r="O20" s="70">
        <f>N20-(L20+M20)</f>
        <v>1</v>
      </c>
      <c r="P20" s="68">
        <f>'[2]1марта19'!L38</f>
        <v>10</v>
      </c>
      <c r="Q20" s="69">
        <f>'[2]1марта19'!N38</f>
        <v>0</v>
      </c>
      <c r="R20" s="47">
        <v>10</v>
      </c>
      <c r="S20" s="50">
        <f t="shared" si="13"/>
        <v>0</v>
      </c>
      <c r="T20" s="68">
        <f>'[2]1марта19'!O38</f>
        <v>10</v>
      </c>
      <c r="U20" s="69">
        <f>'[2]1марта19'!Q38</f>
        <v>0</v>
      </c>
      <c r="V20" s="47">
        <v>10</v>
      </c>
      <c r="W20" s="50">
        <f t="shared" si="14"/>
        <v>0</v>
      </c>
      <c r="X20" s="33">
        <f t="shared" si="15"/>
        <v>45</v>
      </c>
      <c r="Y20" s="33">
        <f t="shared" si="15"/>
        <v>0</v>
      </c>
      <c r="Z20" s="26">
        <f t="shared" si="15"/>
        <v>46</v>
      </c>
      <c r="AA20" s="50">
        <f t="shared" si="16"/>
        <v>1</v>
      </c>
      <c r="AB20" s="52">
        <f t="shared" ref="AB20:AB21" si="17">Z20-X20</f>
        <v>1</v>
      </c>
      <c r="AC20" s="35">
        <f t="shared" si="10"/>
        <v>1</v>
      </c>
    </row>
    <row r="21" spans="1:29" s="71" customFormat="1" ht="21.75" customHeight="1" thickBot="1">
      <c r="A21" s="53"/>
      <c r="B21" s="54" t="s">
        <v>14</v>
      </c>
      <c r="C21" s="55"/>
      <c r="D21" s="56">
        <f t="shared" ref="D21:AA21" si="18">D19+D20</f>
        <v>7</v>
      </c>
      <c r="E21" s="57">
        <f t="shared" si="18"/>
        <v>0</v>
      </c>
      <c r="F21" s="57">
        <f t="shared" si="18"/>
        <v>7</v>
      </c>
      <c r="G21" s="61">
        <f t="shared" si="18"/>
        <v>0</v>
      </c>
      <c r="H21" s="56">
        <f t="shared" si="18"/>
        <v>9</v>
      </c>
      <c r="I21" s="57">
        <f t="shared" si="18"/>
        <v>0</v>
      </c>
      <c r="J21" s="57">
        <f t="shared" si="18"/>
        <v>9</v>
      </c>
      <c r="K21" s="61">
        <f t="shared" si="18"/>
        <v>0</v>
      </c>
      <c r="L21" s="56">
        <f t="shared" si="18"/>
        <v>9</v>
      </c>
      <c r="M21" s="57">
        <f t="shared" si="18"/>
        <v>0</v>
      </c>
      <c r="N21" s="57">
        <f t="shared" si="18"/>
        <v>10</v>
      </c>
      <c r="O21" s="61">
        <f t="shared" si="18"/>
        <v>1</v>
      </c>
      <c r="P21" s="56">
        <f t="shared" si="18"/>
        <v>10</v>
      </c>
      <c r="Q21" s="57">
        <f t="shared" si="18"/>
        <v>0</v>
      </c>
      <c r="R21" s="57">
        <f t="shared" si="18"/>
        <v>10</v>
      </c>
      <c r="S21" s="61">
        <f t="shared" si="18"/>
        <v>0</v>
      </c>
      <c r="T21" s="56">
        <f t="shared" si="18"/>
        <v>10</v>
      </c>
      <c r="U21" s="57">
        <f t="shared" si="18"/>
        <v>0</v>
      </c>
      <c r="V21" s="57">
        <f t="shared" si="18"/>
        <v>10</v>
      </c>
      <c r="W21" s="61">
        <f t="shared" si="18"/>
        <v>0</v>
      </c>
      <c r="X21" s="57">
        <f t="shared" si="18"/>
        <v>45</v>
      </c>
      <c r="Y21" s="57">
        <f t="shared" si="18"/>
        <v>0</v>
      </c>
      <c r="Z21" s="57">
        <f t="shared" si="18"/>
        <v>46</v>
      </c>
      <c r="AA21" s="61">
        <f t="shared" si="18"/>
        <v>1</v>
      </c>
      <c r="AB21" s="62">
        <f t="shared" si="17"/>
        <v>1</v>
      </c>
      <c r="AC21" s="35">
        <f t="shared" si="10"/>
        <v>1</v>
      </c>
    </row>
    <row r="22" spans="1:29" ht="18" customHeight="1">
      <c r="A22" s="321" t="s">
        <v>29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5">
        <f t="shared" si="10"/>
        <v>0</v>
      </c>
    </row>
    <row r="23" spans="1:29" ht="10.5" customHeight="1" thickBot="1">
      <c r="A23" s="3"/>
      <c r="B23" s="4"/>
      <c r="C23" s="5"/>
      <c r="D23" s="5"/>
      <c r="E23" s="5"/>
      <c r="F23" s="6"/>
      <c r="G23" s="7"/>
      <c r="H23" s="5"/>
      <c r="I23" s="5"/>
      <c r="J23" s="6"/>
      <c r="K23" s="7"/>
      <c r="L23" s="5"/>
      <c r="M23" s="5"/>
      <c r="N23" s="8"/>
      <c r="O23" s="9"/>
      <c r="P23" s="5"/>
      <c r="Q23" s="5"/>
      <c r="R23" s="8"/>
      <c r="S23" s="7"/>
      <c r="T23" s="5"/>
      <c r="U23" s="5"/>
      <c r="V23" s="8"/>
      <c r="W23" s="7"/>
      <c r="X23" s="5"/>
      <c r="Y23" s="5"/>
      <c r="Z23" s="8"/>
      <c r="AA23" s="9"/>
      <c r="AC23" s="35">
        <f t="shared" si="10"/>
        <v>0</v>
      </c>
    </row>
    <row r="24" spans="1:29">
      <c r="A24" s="313" t="s">
        <v>5</v>
      </c>
      <c r="B24" s="315" t="s">
        <v>6</v>
      </c>
      <c r="C24" s="317" t="s">
        <v>7</v>
      </c>
      <c r="D24" s="319" t="s">
        <v>8</v>
      </c>
      <c r="E24" s="309"/>
      <c r="F24" s="309"/>
      <c r="G24" s="320"/>
      <c r="H24" s="306" t="s">
        <v>9</v>
      </c>
      <c r="I24" s="307"/>
      <c r="J24" s="307"/>
      <c r="K24" s="308"/>
      <c r="L24" s="306" t="s">
        <v>10</v>
      </c>
      <c r="M24" s="307"/>
      <c r="N24" s="307"/>
      <c r="O24" s="308"/>
      <c r="P24" s="306" t="s">
        <v>11</v>
      </c>
      <c r="Q24" s="307"/>
      <c r="R24" s="307"/>
      <c r="S24" s="308"/>
      <c r="T24" s="306" t="s">
        <v>12</v>
      </c>
      <c r="U24" s="307"/>
      <c r="V24" s="307"/>
      <c r="W24" s="308"/>
      <c r="X24" s="309" t="s">
        <v>13</v>
      </c>
      <c r="Y24" s="309"/>
      <c r="Z24" s="309"/>
      <c r="AA24" s="310"/>
      <c r="AB24" s="11" t="s">
        <v>14</v>
      </c>
      <c r="AC24" s="35" t="e">
        <f t="shared" si="10"/>
        <v>#VALUE!</v>
      </c>
    </row>
    <row r="25" spans="1:29" ht="32.4" customHeight="1" thickBot="1">
      <c r="A25" s="314"/>
      <c r="B25" s="316"/>
      <c r="C25" s="318"/>
      <c r="D25" s="12" t="s">
        <v>15</v>
      </c>
      <c r="E25" s="12" t="s">
        <v>16</v>
      </c>
      <c r="F25" s="13" t="s">
        <v>17</v>
      </c>
      <c r="G25" s="14" t="s">
        <v>18</v>
      </c>
      <c r="H25" s="15" t="s">
        <v>15</v>
      </c>
      <c r="I25" s="16" t="s">
        <v>16</v>
      </c>
      <c r="J25" s="17" t="s">
        <v>17</v>
      </c>
      <c r="K25" s="18" t="s">
        <v>18</v>
      </c>
      <c r="L25" s="15" t="s">
        <v>15</v>
      </c>
      <c r="M25" s="16" t="s">
        <v>16</v>
      </c>
      <c r="N25" s="17" t="s">
        <v>17</v>
      </c>
      <c r="O25" s="19" t="s">
        <v>18</v>
      </c>
      <c r="P25" s="20" t="s">
        <v>15</v>
      </c>
      <c r="Q25" s="16" t="s">
        <v>16</v>
      </c>
      <c r="R25" s="17" t="s">
        <v>17</v>
      </c>
      <c r="S25" s="21" t="s">
        <v>18</v>
      </c>
      <c r="T25" s="15" t="s">
        <v>15</v>
      </c>
      <c r="U25" s="16" t="s">
        <v>16</v>
      </c>
      <c r="V25" s="17" t="s">
        <v>17</v>
      </c>
      <c r="W25" s="18" t="s">
        <v>18</v>
      </c>
      <c r="X25" s="15" t="s">
        <v>15</v>
      </c>
      <c r="Y25" s="16" t="s">
        <v>16</v>
      </c>
      <c r="Z25" s="17" t="s">
        <v>17</v>
      </c>
      <c r="AA25" s="18" t="s">
        <v>18</v>
      </c>
      <c r="AB25" s="22" t="s">
        <v>19</v>
      </c>
      <c r="AC25" s="35" t="e">
        <f t="shared" si="10"/>
        <v>#VALUE!</v>
      </c>
    </row>
    <row r="26" spans="1:29" ht="2.4" hidden="1" customHeight="1" thickBot="1">
      <c r="A26" s="36"/>
      <c r="B26" s="37"/>
      <c r="C26" s="38"/>
      <c r="D26" s="39"/>
      <c r="E26" s="38"/>
      <c r="F26" s="12"/>
      <c r="G26" s="14"/>
      <c r="H26" s="39"/>
      <c r="I26" s="38"/>
      <c r="J26" s="12"/>
      <c r="K26" s="14"/>
      <c r="L26" s="39"/>
      <c r="M26" s="38"/>
      <c r="N26" s="12"/>
      <c r="O26" s="65"/>
      <c r="P26" s="39"/>
      <c r="Q26" s="38"/>
      <c r="R26" s="12"/>
      <c r="S26" s="31"/>
      <c r="T26" s="39"/>
      <c r="U26" s="38"/>
      <c r="V26" s="12"/>
      <c r="W26" s="31"/>
      <c r="X26" s="33"/>
      <c r="Y26" s="33"/>
      <c r="Z26" s="26"/>
      <c r="AA26" s="31"/>
      <c r="AB26" s="34"/>
      <c r="AC26" s="35"/>
    </row>
    <row r="27" spans="1:29" ht="27.75" customHeight="1" thickBot="1">
      <c r="A27" s="72" t="s">
        <v>30</v>
      </c>
      <c r="B27" s="37" t="s">
        <v>31</v>
      </c>
      <c r="C27" s="38" t="s">
        <v>28</v>
      </c>
      <c r="D27" s="32">
        <f>'[2]1марта19'!C182</f>
        <v>0</v>
      </c>
      <c r="E27" s="64">
        <f>'[2]1марта19'!E182</f>
        <v>0</v>
      </c>
      <c r="F27" s="12">
        <v>0</v>
      </c>
      <c r="G27" s="14">
        <f t="shared" ref="G27:G29" si="19">F27-(D27+E27)</f>
        <v>0</v>
      </c>
      <c r="H27" s="32">
        <f>'[2]1марта19'!F182</f>
        <v>0</v>
      </c>
      <c r="I27" s="64">
        <f>'[2]1марта19'!H182</f>
        <v>0</v>
      </c>
      <c r="J27" s="12">
        <v>0</v>
      </c>
      <c r="K27" s="14">
        <f t="shared" ref="K27:K29" si="20">J27-(H27+I27)</f>
        <v>0</v>
      </c>
      <c r="L27" s="32">
        <f>'[2]1марта19'!I182</f>
        <v>0</v>
      </c>
      <c r="M27" s="64">
        <f>'[2]1марта19'!K182</f>
        <v>0</v>
      </c>
      <c r="N27" s="12">
        <v>0</v>
      </c>
      <c r="O27" s="65">
        <f t="shared" ref="O27:O29" si="21">N27-(L27+M27)</f>
        <v>0</v>
      </c>
      <c r="P27" s="32">
        <f>'[2]1марта19'!L182</f>
        <v>10</v>
      </c>
      <c r="Q27" s="64">
        <f>'[2]1марта19'!N182</f>
        <v>0</v>
      </c>
      <c r="R27" s="12">
        <v>10</v>
      </c>
      <c r="S27" s="31">
        <f t="shared" ref="S27:S29" si="22">R27-(P27+Q27)</f>
        <v>0</v>
      </c>
      <c r="T27" s="32">
        <f>'[2]1марта19'!O182</f>
        <v>7</v>
      </c>
      <c r="U27" s="64">
        <f>'[2]1марта19'!Q182</f>
        <v>0</v>
      </c>
      <c r="V27" s="12">
        <v>10</v>
      </c>
      <c r="W27" s="50">
        <f t="shared" ref="W27:W29" si="23">V27-(T27+U27)</f>
        <v>3</v>
      </c>
      <c r="X27" s="33">
        <f>D27+H27+L27+P27+T27</f>
        <v>17</v>
      </c>
      <c r="Y27" s="33">
        <f>E27+I27+M27+Q27+U27</f>
        <v>0</v>
      </c>
      <c r="Z27" s="26">
        <f>F27+J27+N27+R27+V27</f>
        <v>20</v>
      </c>
      <c r="AA27" s="31">
        <f t="shared" ref="AA27:AA29" si="24">Z27-(X27+Y27)</f>
        <v>3</v>
      </c>
      <c r="AB27" s="34">
        <f t="shared" ref="AB27:AB30" si="25">Z27-X27</f>
        <v>3</v>
      </c>
      <c r="AC27" s="35">
        <f t="shared" si="10"/>
        <v>3</v>
      </c>
    </row>
    <row r="28" spans="1:29" ht="38.25" hidden="1" customHeight="1" thickBot="1">
      <c r="A28" s="36"/>
      <c r="B28" s="37"/>
      <c r="C28" s="38"/>
      <c r="D28" s="39"/>
      <c r="E28" s="38"/>
      <c r="F28" s="12"/>
      <c r="G28" s="14"/>
      <c r="H28" s="39"/>
      <c r="I28" s="38"/>
      <c r="J28" s="12">
        <v>0</v>
      </c>
      <c r="K28" s="14"/>
      <c r="L28" s="39"/>
      <c r="M28" s="38"/>
      <c r="N28" s="12">
        <v>0</v>
      </c>
      <c r="O28" s="65"/>
      <c r="P28" s="39"/>
      <c r="Q28" s="38"/>
      <c r="R28" s="12"/>
      <c r="S28" s="31"/>
      <c r="T28" s="39"/>
      <c r="U28" s="38"/>
      <c r="V28" s="12"/>
      <c r="W28" s="50">
        <f t="shared" si="23"/>
        <v>0</v>
      </c>
      <c r="X28" s="33"/>
      <c r="Y28" s="33"/>
      <c r="Z28" s="26"/>
      <c r="AA28" s="31"/>
      <c r="AB28" s="34"/>
      <c r="AC28" s="35"/>
    </row>
    <row r="29" spans="1:29" ht="28.8" customHeight="1" thickBot="1">
      <c r="A29" s="66" t="s">
        <v>32</v>
      </c>
      <c r="B29" s="67" t="s">
        <v>33</v>
      </c>
      <c r="C29" s="44" t="s">
        <v>28</v>
      </c>
      <c r="D29" s="68">
        <f>'[2]1марта19'!C110</f>
        <v>0</v>
      </c>
      <c r="E29" s="69">
        <f>'[2]1марта19'!E110</f>
        <v>0</v>
      </c>
      <c r="F29" s="47">
        <v>0</v>
      </c>
      <c r="G29" s="46">
        <f t="shared" si="19"/>
        <v>0</v>
      </c>
      <c r="H29" s="68">
        <f>'[2]1марта19'!F110</f>
        <v>0</v>
      </c>
      <c r="I29" s="69">
        <f>'[2]1марта19'!H110</f>
        <v>0</v>
      </c>
      <c r="J29" s="12">
        <v>0</v>
      </c>
      <c r="K29" s="46">
        <f t="shared" si="20"/>
        <v>0</v>
      </c>
      <c r="L29" s="68">
        <f>'[2]1марта19'!I110</f>
        <v>0</v>
      </c>
      <c r="M29" s="69">
        <f>'[2]1марта19'!K110</f>
        <v>0</v>
      </c>
      <c r="N29" s="12">
        <v>0</v>
      </c>
      <c r="O29" s="70">
        <f t="shared" si="21"/>
        <v>0</v>
      </c>
      <c r="P29" s="68">
        <f>'[2]1марта19'!L110</f>
        <v>0</v>
      </c>
      <c r="Q29" s="69">
        <f>'[2]1марта19'!N110</f>
        <v>0</v>
      </c>
      <c r="R29" s="47">
        <v>0</v>
      </c>
      <c r="S29" s="50">
        <f t="shared" si="22"/>
        <v>0</v>
      </c>
      <c r="T29" s="68">
        <f>'[2]1марта19'!O110</f>
        <v>8</v>
      </c>
      <c r="U29" s="69">
        <f>'[2]1марта19'!Q110</f>
        <v>0</v>
      </c>
      <c r="V29" s="47">
        <v>8</v>
      </c>
      <c r="W29" s="50">
        <f t="shared" si="23"/>
        <v>0</v>
      </c>
      <c r="X29" s="33">
        <f>D29+H29+L29+P29+T29</f>
        <v>8</v>
      </c>
      <c r="Y29" s="33">
        <f>E29+I29+M29+Q29+U29</f>
        <v>0</v>
      </c>
      <c r="Z29" s="26">
        <f>F29+J29+N29+R29+V29</f>
        <v>8</v>
      </c>
      <c r="AA29" s="50">
        <f t="shared" si="24"/>
        <v>0</v>
      </c>
      <c r="AB29" s="52"/>
      <c r="AC29" s="35">
        <f t="shared" si="10"/>
        <v>0</v>
      </c>
    </row>
    <row r="30" spans="1:29" s="75" customFormat="1" ht="22.5" customHeight="1" thickBot="1">
      <c r="A30" s="53"/>
      <c r="B30" s="54" t="s">
        <v>14</v>
      </c>
      <c r="C30" s="55"/>
      <c r="D30" s="73">
        <f>SUM(D26:D29)</f>
        <v>0</v>
      </c>
      <c r="E30" s="74">
        <f t="shared" ref="E30:F30" si="26">SUM(E26:E29)</f>
        <v>0</v>
      </c>
      <c r="F30" s="74">
        <f t="shared" si="26"/>
        <v>0</v>
      </c>
      <c r="G30" s="61">
        <f>SUM(G26:G29)</f>
        <v>0</v>
      </c>
      <c r="H30" s="73">
        <f>SUM(H26:H29)</f>
        <v>0</v>
      </c>
      <c r="I30" s="74">
        <f t="shared" ref="I30:J30" si="27">SUM(I26:I29)</f>
        <v>0</v>
      </c>
      <c r="J30" s="74">
        <f t="shared" si="27"/>
        <v>0</v>
      </c>
      <c r="K30" s="61">
        <f>SUM(K26:K29)</f>
        <v>0</v>
      </c>
      <c r="L30" s="73">
        <f>SUM(L26:L29)</f>
        <v>0</v>
      </c>
      <c r="M30" s="74">
        <f t="shared" ref="M30:N30" si="28">SUM(M26:M29)</f>
        <v>0</v>
      </c>
      <c r="N30" s="74">
        <f t="shared" si="28"/>
        <v>0</v>
      </c>
      <c r="O30" s="61">
        <f>SUM(O26:O29)</f>
        <v>0</v>
      </c>
      <c r="P30" s="73">
        <f>SUM(P26:P29)</f>
        <v>10</v>
      </c>
      <c r="Q30" s="74">
        <f t="shared" ref="Q30:R30" si="29">SUM(Q26:Q29)</f>
        <v>0</v>
      </c>
      <c r="R30" s="74">
        <f t="shared" si="29"/>
        <v>10</v>
      </c>
      <c r="S30" s="61">
        <f>SUM(S26:S29)</f>
        <v>0</v>
      </c>
      <c r="T30" s="73">
        <f>SUM(T26:T29)</f>
        <v>15</v>
      </c>
      <c r="U30" s="74">
        <f t="shared" ref="U30:V30" si="30">SUM(U26:U29)</f>
        <v>0</v>
      </c>
      <c r="V30" s="74">
        <f t="shared" si="30"/>
        <v>18</v>
      </c>
      <c r="W30" s="61">
        <f>SUM(W26:W29)</f>
        <v>3</v>
      </c>
      <c r="X30" s="74">
        <f>SUM(X26:X29)</f>
        <v>25</v>
      </c>
      <c r="Y30" s="74">
        <f t="shared" ref="Y30:Z30" si="31">SUM(Y26:Y29)</f>
        <v>0</v>
      </c>
      <c r="Z30" s="74">
        <f t="shared" si="31"/>
        <v>28</v>
      </c>
      <c r="AA30" s="61">
        <f>SUM(AA26:AA29)</f>
        <v>3</v>
      </c>
      <c r="AB30" s="62">
        <f t="shared" si="25"/>
        <v>3</v>
      </c>
      <c r="AC30" s="35">
        <f t="shared" si="10"/>
        <v>3</v>
      </c>
    </row>
    <row r="31" spans="1:29" ht="18" customHeight="1">
      <c r="A31" s="312" t="s">
        <v>34</v>
      </c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5">
        <f t="shared" si="10"/>
        <v>0</v>
      </c>
    </row>
    <row r="32" spans="1:29" ht="10.5" customHeight="1" thickBot="1">
      <c r="A32" s="3"/>
      <c r="B32" s="4"/>
      <c r="C32" s="5"/>
      <c r="D32" s="5"/>
      <c r="E32" s="5"/>
      <c r="F32" s="6"/>
      <c r="G32" s="7"/>
      <c r="H32" s="5"/>
      <c r="I32" s="5"/>
      <c r="J32" s="6"/>
      <c r="K32" s="7"/>
      <c r="L32" s="5"/>
      <c r="M32" s="5"/>
      <c r="N32" s="8"/>
      <c r="O32" s="9"/>
      <c r="P32" s="5"/>
      <c r="Q32" s="5"/>
      <c r="R32" s="8"/>
      <c r="S32" s="7"/>
      <c r="T32" s="5"/>
      <c r="U32" s="5"/>
      <c r="V32" s="8"/>
      <c r="W32" s="7"/>
      <c r="X32" s="5"/>
      <c r="Y32" s="5"/>
      <c r="Z32" s="8"/>
      <c r="AA32" s="9"/>
      <c r="AC32" s="35">
        <f t="shared" si="10"/>
        <v>0</v>
      </c>
    </row>
    <row r="33" spans="1:29">
      <c r="A33" s="313" t="s">
        <v>5</v>
      </c>
      <c r="B33" s="315" t="s">
        <v>6</v>
      </c>
      <c r="C33" s="317" t="s">
        <v>7</v>
      </c>
      <c r="D33" s="319" t="s">
        <v>8</v>
      </c>
      <c r="E33" s="309"/>
      <c r="F33" s="309"/>
      <c r="G33" s="320"/>
      <c r="H33" s="306" t="s">
        <v>9</v>
      </c>
      <c r="I33" s="307"/>
      <c r="J33" s="307"/>
      <c r="K33" s="308"/>
      <c r="L33" s="306" t="s">
        <v>10</v>
      </c>
      <c r="M33" s="307"/>
      <c r="N33" s="307"/>
      <c r="O33" s="308"/>
      <c r="P33" s="306" t="s">
        <v>11</v>
      </c>
      <c r="Q33" s="307"/>
      <c r="R33" s="307"/>
      <c r="S33" s="308"/>
      <c r="T33" s="306" t="s">
        <v>12</v>
      </c>
      <c r="U33" s="307"/>
      <c r="V33" s="307"/>
      <c r="W33" s="308"/>
      <c r="X33" s="309" t="s">
        <v>13</v>
      </c>
      <c r="Y33" s="309"/>
      <c r="Z33" s="309"/>
      <c r="AA33" s="310"/>
      <c r="AB33" s="11" t="s">
        <v>14</v>
      </c>
      <c r="AC33" s="35" t="e">
        <f t="shared" si="10"/>
        <v>#VALUE!</v>
      </c>
    </row>
    <row r="34" spans="1:29" ht="41.4" customHeight="1" thickBot="1">
      <c r="A34" s="314"/>
      <c r="B34" s="316"/>
      <c r="C34" s="318"/>
      <c r="D34" s="12" t="s">
        <v>15</v>
      </c>
      <c r="E34" s="12" t="s">
        <v>16</v>
      </c>
      <c r="F34" s="13" t="s">
        <v>17</v>
      </c>
      <c r="G34" s="14" t="s">
        <v>18</v>
      </c>
      <c r="H34" s="15" t="s">
        <v>15</v>
      </c>
      <c r="I34" s="16" t="s">
        <v>16</v>
      </c>
      <c r="J34" s="17" t="s">
        <v>17</v>
      </c>
      <c r="K34" s="18" t="s">
        <v>18</v>
      </c>
      <c r="L34" s="15" t="s">
        <v>15</v>
      </c>
      <c r="M34" s="16" t="s">
        <v>16</v>
      </c>
      <c r="N34" s="17" t="s">
        <v>17</v>
      </c>
      <c r="O34" s="19" t="s">
        <v>18</v>
      </c>
      <c r="P34" s="20" t="s">
        <v>15</v>
      </c>
      <c r="Q34" s="16" t="s">
        <v>16</v>
      </c>
      <c r="R34" s="17" t="s">
        <v>17</v>
      </c>
      <c r="S34" s="21" t="s">
        <v>18</v>
      </c>
      <c r="T34" s="15" t="s">
        <v>15</v>
      </c>
      <c r="U34" s="16" t="s">
        <v>16</v>
      </c>
      <c r="V34" s="17" t="s">
        <v>17</v>
      </c>
      <c r="W34" s="18" t="s">
        <v>18</v>
      </c>
      <c r="X34" s="15" t="s">
        <v>15</v>
      </c>
      <c r="Y34" s="16" t="s">
        <v>16</v>
      </c>
      <c r="Z34" s="17" t="s">
        <v>17</v>
      </c>
      <c r="AA34" s="18" t="s">
        <v>18</v>
      </c>
      <c r="AB34" s="22" t="s">
        <v>19</v>
      </c>
      <c r="AC34" s="35" t="e">
        <f t="shared" si="10"/>
        <v>#VALUE!</v>
      </c>
    </row>
    <row r="35" spans="1:29" ht="30" customHeight="1" thickBot="1">
      <c r="A35" s="36" t="s">
        <v>35</v>
      </c>
      <c r="B35" s="37" t="s">
        <v>36</v>
      </c>
      <c r="C35" s="38" t="s">
        <v>28</v>
      </c>
      <c r="D35" s="33">
        <f>'[2]1марта19'!C118</f>
        <v>0</v>
      </c>
      <c r="E35" s="64">
        <f>'[2]1марта19'!E118</f>
        <v>0</v>
      </c>
      <c r="F35" s="12">
        <v>0</v>
      </c>
      <c r="G35" s="14">
        <f t="shared" ref="G35:G39" si="32">F35-(D35+E35)</f>
        <v>0</v>
      </c>
      <c r="H35" s="33">
        <f>'[2]1марта19'!F118</f>
        <v>0</v>
      </c>
      <c r="I35" s="64">
        <f>'[2]1марта19'!H118</f>
        <v>0</v>
      </c>
      <c r="J35" s="12">
        <v>0</v>
      </c>
      <c r="K35" s="14">
        <f t="shared" ref="K35:K39" si="33">J35-(H35+I35)</f>
        <v>0</v>
      </c>
      <c r="L35" s="33">
        <f>'[2]1марта19'!I118</f>
        <v>0</v>
      </c>
      <c r="M35" s="64">
        <f>'[2]1марта19'!K118</f>
        <v>0</v>
      </c>
      <c r="N35" s="12">
        <v>0</v>
      </c>
      <c r="O35" s="65">
        <f t="shared" ref="O35:O39" si="34">N35-(L35+M35)</f>
        <v>0</v>
      </c>
      <c r="P35" s="33">
        <f>'[2]1марта19'!L118</f>
        <v>4</v>
      </c>
      <c r="Q35" s="64">
        <f>'[2]1марта19'!N118</f>
        <v>0</v>
      </c>
      <c r="R35" s="12">
        <v>5</v>
      </c>
      <c r="S35" s="31">
        <f t="shared" ref="S35:S39" si="35">R35-(P35+Q35)</f>
        <v>1</v>
      </c>
      <c r="T35" s="33">
        <f>'[2]1марта19'!O118</f>
        <v>4</v>
      </c>
      <c r="U35" s="64">
        <f>'[2]1марта19'!Q118</f>
        <v>0</v>
      </c>
      <c r="V35" s="12">
        <v>5</v>
      </c>
      <c r="W35" s="31">
        <f t="shared" ref="W35:W39" si="36">V35-(T35+U35)</f>
        <v>1</v>
      </c>
      <c r="X35" s="33">
        <f t="shared" ref="X35:Z39" si="37">D35+H35+L35+P35+T35</f>
        <v>8</v>
      </c>
      <c r="Y35" s="33">
        <f t="shared" si="37"/>
        <v>0</v>
      </c>
      <c r="Z35" s="26">
        <f t="shared" si="37"/>
        <v>10</v>
      </c>
      <c r="AA35" s="31">
        <f t="shared" ref="AA35:AA39" si="38">Z35-(X35+Y35)</f>
        <v>2</v>
      </c>
      <c r="AB35" s="34">
        <f t="shared" ref="AB35:AB40" si="39">Z35-X35</f>
        <v>2</v>
      </c>
      <c r="AC35" s="35">
        <f t="shared" si="10"/>
        <v>2</v>
      </c>
    </row>
    <row r="36" spans="1:29" ht="30" customHeight="1" thickBot="1">
      <c r="A36" s="36"/>
      <c r="B36" s="76" t="s">
        <v>37</v>
      </c>
      <c r="C36" s="38" t="s">
        <v>28</v>
      </c>
      <c r="D36" s="33">
        <f>'[2]1марта19'!C166</f>
        <v>0</v>
      </c>
      <c r="E36" s="64">
        <f>'[2]1марта19'!E166</f>
        <v>0</v>
      </c>
      <c r="F36" s="12">
        <v>0</v>
      </c>
      <c r="G36" s="14">
        <f t="shared" si="32"/>
        <v>0</v>
      </c>
      <c r="H36" s="33">
        <f>'[2]1марта19'!F166</f>
        <v>0</v>
      </c>
      <c r="I36" s="64">
        <f>'[2]1марта19'!H166</f>
        <v>0</v>
      </c>
      <c r="J36" s="12">
        <v>0</v>
      </c>
      <c r="K36" s="14">
        <f t="shared" si="33"/>
        <v>0</v>
      </c>
      <c r="L36" s="33">
        <f>'[2]1марта19'!I166</f>
        <v>0</v>
      </c>
      <c r="M36" s="64">
        <f>'[2]1марта19'!K166</f>
        <v>0</v>
      </c>
      <c r="N36" s="12">
        <v>0</v>
      </c>
      <c r="O36" s="65">
        <f t="shared" si="34"/>
        <v>0</v>
      </c>
      <c r="P36" s="33">
        <f>'[2]1марта19'!L166</f>
        <v>7</v>
      </c>
      <c r="Q36" s="64">
        <f>'[2]1марта19'!N166</f>
        <v>0</v>
      </c>
      <c r="R36" s="12">
        <v>8</v>
      </c>
      <c r="S36" s="31">
        <f t="shared" si="35"/>
        <v>1</v>
      </c>
      <c r="T36" s="33">
        <f>'[2]1марта19'!O166</f>
        <v>0</v>
      </c>
      <c r="U36" s="64">
        <f>'[2]1марта19'!Q166</f>
        <v>0</v>
      </c>
      <c r="V36" s="12">
        <v>0</v>
      </c>
      <c r="W36" s="31">
        <f t="shared" si="36"/>
        <v>0</v>
      </c>
      <c r="X36" s="33">
        <f t="shared" si="37"/>
        <v>7</v>
      </c>
      <c r="Y36" s="33">
        <f t="shared" si="37"/>
        <v>0</v>
      </c>
      <c r="Z36" s="26">
        <f t="shared" si="37"/>
        <v>8</v>
      </c>
      <c r="AA36" s="31">
        <f t="shared" si="38"/>
        <v>1</v>
      </c>
      <c r="AB36" s="34">
        <f t="shared" si="39"/>
        <v>1</v>
      </c>
      <c r="AC36" s="35">
        <f t="shared" si="10"/>
        <v>1</v>
      </c>
    </row>
    <row r="37" spans="1:29" ht="36" customHeight="1" thickBot="1">
      <c r="A37" s="36" t="s">
        <v>38</v>
      </c>
      <c r="B37" s="37" t="s">
        <v>39</v>
      </c>
      <c r="C37" s="38" t="s">
        <v>28</v>
      </c>
      <c r="D37" s="33">
        <f>'[2]1марта19'!C158</f>
        <v>0</v>
      </c>
      <c r="E37" s="64">
        <f>'[2]1марта19'!E158</f>
        <v>0</v>
      </c>
      <c r="F37" s="12">
        <v>0</v>
      </c>
      <c r="G37" s="14">
        <f t="shared" si="32"/>
        <v>0</v>
      </c>
      <c r="H37" s="33">
        <f>'[2]1марта19'!F158</f>
        <v>0</v>
      </c>
      <c r="I37" s="64">
        <f>'[2]1марта19'!H158</f>
        <v>0</v>
      </c>
      <c r="J37" s="12">
        <v>0</v>
      </c>
      <c r="K37" s="14">
        <f t="shared" si="33"/>
        <v>0</v>
      </c>
      <c r="L37" s="33">
        <f>'[2]1марта19'!I158</f>
        <v>0</v>
      </c>
      <c r="M37" s="64">
        <f>'[2]1марта19'!K158</f>
        <v>0</v>
      </c>
      <c r="N37" s="12">
        <v>0</v>
      </c>
      <c r="O37" s="65">
        <f t="shared" si="34"/>
        <v>0</v>
      </c>
      <c r="P37" s="33">
        <f>'[2]1марта19'!L150</f>
        <v>0</v>
      </c>
      <c r="Q37" s="64">
        <f>'[2]1марта19'!N150</f>
        <v>0</v>
      </c>
      <c r="R37" s="12">
        <v>0</v>
      </c>
      <c r="S37" s="31">
        <f t="shared" si="35"/>
        <v>0</v>
      </c>
      <c r="T37" s="33">
        <f>'[2]1марта19'!O158</f>
        <v>0</v>
      </c>
      <c r="U37" s="64">
        <f>'[2]1марта19'!Q158</f>
        <v>0</v>
      </c>
      <c r="V37" s="12">
        <v>0</v>
      </c>
      <c r="W37" s="31">
        <f t="shared" si="36"/>
        <v>0</v>
      </c>
      <c r="X37" s="33">
        <f t="shared" si="37"/>
        <v>0</v>
      </c>
      <c r="Y37" s="33">
        <f t="shared" si="37"/>
        <v>0</v>
      </c>
      <c r="Z37" s="26">
        <f t="shared" si="37"/>
        <v>0</v>
      </c>
      <c r="AA37" s="31">
        <f t="shared" si="38"/>
        <v>0</v>
      </c>
      <c r="AB37" s="34">
        <f t="shared" si="39"/>
        <v>0</v>
      </c>
      <c r="AC37" s="35">
        <f t="shared" si="10"/>
        <v>0</v>
      </c>
    </row>
    <row r="38" spans="1:29" s="77" customFormat="1" ht="71.400000000000006" customHeight="1" thickBot="1">
      <c r="A38" s="36" t="s">
        <v>40</v>
      </c>
      <c r="B38" s="37" t="s">
        <v>41</v>
      </c>
      <c r="C38" s="38" t="s">
        <v>42</v>
      </c>
      <c r="D38" s="33">
        <f>'[2]1марта19'!C134</f>
        <v>0</v>
      </c>
      <c r="E38" s="64">
        <f>'[2]1марта19'!E134</f>
        <v>1</v>
      </c>
      <c r="F38" s="12">
        <v>0</v>
      </c>
      <c r="G38" s="14">
        <f t="shared" si="32"/>
        <v>-1</v>
      </c>
      <c r="H38" s="33">
        <f>'[2]1марта19'!F134</f>
        <v>0</v>
      </c>
      <c r="I38" s="64">
        <f>'[2]1марта19'!H134</f>
        <v>0</v>
      </c>
      <c r="J38" s="12">
        <v>0</v>
      </c>
      <c r="K38" s="14">
        <f t="shared" si="33"/>
        <v>0</v>
      </c>
      <c r="L38" s="33">
        <f>'[2]1марта19'!I134</f>
        <v>0</v>
      </c>
      <c r="M38" s="64">
        <f>'[2]1марта19'!K134</f>
        <v>0</v>
      </c>
      <c r="N38" s="12">
        <v>0</v>
      </c>
      <c r="O38" s="65">
        <f t="shared" si="34"/>
        <v>0</v>
      </c>
      <c r="P38" s="33">
        <f>'[2]1марта19'!L134</f>
        <v>0</v>
      </c>
      <c r="Q38" s="64">
        <f>'[2]1марта19'!N134</f>
        <v>0</v>
      </c>
      <c r="R38" s="12">
        <f>'[2]вакансии15-16'!J40</f>
        <v>0</v>
      </c>
      <c r="S38" s="31">
        <f t="shared" si="35"/>
        <v>0</v>
      </c>
      <c r="T38" s="33">
        <f>'[2]1марта19'!O134</f>
        <v>0</v>
      </c>
      <c r="U38" s="64">
        <f>'[2]1марта19'!Q134</f>
        <v>0</v>
      </c>
      <c r="V38" s="12"/>
      <c r="W38" s="31">
        <f t="shared" si="36"/>
        <v>0</v>
      </c>
      <c r="X38" s="33">
        <f t="shared" si="37"/>
        <v>0</v>
      </c>
      <c r="Y38" s="33">
        <f t="shared" si="37"/>
        <v>1</v>
      </c>
      <c r="Z38" s="26">
        <f t="shared" si="37"/>
        <v>0</v>
      </c>
      <c r="AA38" s="31">
        <f t="shared" si="38"/>
        <v>-1</v>
      </c>
      <c r="AB38" s="34">
        <f t="shared" si="39"/>
        <v>0</v>
      </c>
      <c r="AC38" s="35">
        <f t="shared" si="10"/>
        <v>-1</v>
      </c>
    </row>
    <row r="39" spans="1:29" ht="72" customHeight="1" thickBot="1">
      <c r="A39" s="66" t="s">
        <v>40</v>
      </c>
      <c r="B39" s="67" t="s">
        <v>43</v>
      </c>
      <c r="C39" s="25" t="s">
        <v>22</v>
      </c>
      <c r="D39" s="68">
        <f>'[2]1марта19'!C142</f>
        <v>13</v>
      </c>
      <c r="E39" s="69">
        <f>'[2]1марта19'!E142</f>
        <v>1</v>
      </c>
      <c r="F39" s="47">
        <v>14</v>
      </c>
      <c r="G39" s="46">
        <f t="shared" si="32"/>
        <v>0</v>
      </c>
      <c r="H39" s="68">
        <f>'[2]1марта19'!F142</f>
        <v>16</v>
      </c>
      <c r="I39" s="69">
        <f>'[2]1марта19'!H142</f>
        <v>1</v>
      </c>
      <c r="J39" s="47">
        <v>15</v>
      </c>
      <c r="K39" s="46">
        <f t="shared" si="33"/>
        <v>-2</v>
      </c>
      <c r="L39" s="68">
        <f>'[2]1марта19'!I142</f>
        <v>11</v>
      </c>
      <c r="M39" s="69">
        <f>'[2]1марта19'!K142</f>
        <v>0</v>
      </c>
      <c r="N39" s="47">
        <v>15</v>
      </c>
      <c r="O39" s="70">
        <f t="shared" si="34"/>
        <v>4</v>
      </c>
      <c r="P39" s="68">
        <f>'[2]1марта19'!L142</f>
        <v>0</v>
      </c>
      <c r="Q39" s="69">
        <f>'[2]1марта19'!N142</f>
        <v>0</v>
      </c>
      <c r="R39" s="47"/>
      <c r="S39" s="50">
        <f t="shared" si="35"/>
        <v>0</v>
      </c>
      <c r="T39" s="68">
        <f>'[2]1марта19'!O142</f>
        <v>0</v>
      </c>
      <c r="U39" s="69">
        <f>'[2]1марта19'!Q142</f>
        <v>0</v>
      </c>
      <c r="V39" s="47"/>
      <c r="W39" s="50">
        <f t="shared" si="36"/>
        <v>0</v>
      </c>
      <c r="X39" s="33">
        <f t="shared" si="37"/>
        <v>40</v>
      </c>
      <c r="Y39" s="33">
        <f t="shared" si="37"/>
        <v>2</v>
      </c>
      <c r="Z39" s="26">
        <f t="shared" si="37"/>
        <v>44</v>
      </c>
      <c r="AA39" s="50">
        <f t="shared" si="38"/>
        <v>2</v>
      </c>
      <c r="AB39" s="52">
        <f t="shared" si="39"/>
        <v>4</v>
      </c>
      <c r="AC39" s="35">
        <f t="shared" si="10"/>
        <v>2</v>
      </c>
    </row>
    <row r="40" spans="1:29" s="71" customFormat="1" ht="25.5" customHeight="1" thickBot="1">
      <c r="A40" s="53"/>
      <c r="B40" s="54" t="s">
        <v>14</v>
      </c>
      <c r="C40" s="55"/>
      <c r="D40" s="73">
        <f t="shared" ref="D40:AA40" si="40">SUM(D35:D39)</f>
        <v>13</v>
      </c>
      <c r="E40" s="74">
        <f t="shared" si="40"/>
        <v>2</v>
      </c>
      <c r="F40" s="74">
        <f t="shared" si="40"/>
        <v>14</v>
      </c>
      <c r="G40" s="61">
        <f t="shared" si="40"/>
        <v>-1</v>
      </c>
      <c r="H40" s="73">
        <f t="shared" si="40"/>
        <v>16</v>
      </c>
      <c r="I40" s="74">
        <f t="shared" si="40"/>
        <v>1</v>
      </c>
      <c r="J40" s="74">
        <f t="shared" si="40"/>
        <v>15</v>
      </c>
      <c r="K40" s="61">
        <f t="shared" si="40"/>
        <v>-2</v>
      </c>
      <c r="L40" s="73">
        <f t="shared" si="40"/>
        <v>11</v>
      </c>
      <c r="M40" s="74">
        <f t="shared" si="40"/>
        <v>0</v>
      </c>
      <c r="N40" s="74">
        <f t="shared" si="40"/>
        <v>15</v>
      </c>
      <c r="O40" s="61">
        <f t="shared" si="40"/>
        <v>4</v>
      </c>
      <c r="P40" s="73">
        <f t="shared" si="40"/>
        <v>11</v>
      </c>
      <c r="Q40" s="74">
        <f t="shared" si="40"/>
        <v>0</v>
      </c>
      <c r="R40" s="74">
        <f t="shared" si="40"/>
        <v>13</v>
      </c>
      <c r="S40" s="61">
        <f t="shared" si="40"/>
        <v>2</v>
      </c>
      <c r="T40" s="73">
        <f t="shared" si="40"/>
        <v>4</v>
      </c>
      <c r="U40" s="74">
        <f t="shared" si="40"/>
        <v>0</v>
      </c>
      <c r="V40" s="74">
        <f t="shared" si="40"/>
        <v>5</v>
      </c>
      <c r="W40" s="61">
        <f t="shared" si="40"/>
        <v>1</v>
      </c>
      <c r="X40" s="74">
        <f t="shared" si="40"/>
        <v>55</v>
      </c>
      <c r="Y40" s="74">
        <f t="shared" si="40"/>
        <v>3</v>
      </c>
      <c r="Z40" s="74">
        <f t="shared" si="40"/>
        <v>62</v>
      </c>
      <c r="AA40" s="61">
        <f t="shared" si="40"/>
        <v>4</v>
      </c>
      <c r="AB40" s="62">
        <f t="shared" si="39"/>
        <v>7</v>
      </c>
      <c r="AC40" s="35">
        <f t="shared" si="10"/>
        <v>4</v>
      </c>
    </row>
    <row r="41" spans="1:29" ht="18" customHeight="1">
      <c r="A41" s="312" t="s">
        <v>44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5">
        <f t="shared" si="10"/>
        <v>0</v>
      </c>
    </row>
    <row r="42" spans="1:29" ht="10.5" customHeight="1" thickBot="1">
      <c r="A42" s="3"/>
      <c r="B42" s="4"/>
      <c r="C42" s="5"/>
      <c r="D42" s="5"/>
      <c r="E42" s="5"/>
      <c r="F42" s="6"/>
      <c r="G42" s="7"/>
      <c r="H42" s="5"/>
      <c r="I42" s="5"/>
      <c r="J42" s="6"/>
      <c r="K42" s="7"/>
      <c r="L42" s="5"/>
      <c r="M42" s="5"/>
      <c r="N42" s="8"/>
      <c r="O42" s="9"/>
      <c r="P42" s="5"/>
      <c r="Q42" s="5"/>
      <c r="R42" s="8"/>
      <c r="S42" s="7"/>
      <c r="T42" s="5"/>
      <c r="U42" s="5"/>
      <c r="V42" s="8"/>
      <c r="W42" s="7"/>
      <c r="X42" s="5"/>
      <c r="Y42" s="5"/>
      <c r="Z42" s="8"/>
      <c r="AA42" s="9"/>
      <c r="AC42" s="35">
        <f t="shared" si="10"/>
        <v>0</v>
      </c>
    </row>
    <row r="43" spans="1:29">
      <c r="A43" s="313" t="s">
        <v>5</v>
      </c>
      <c r="B43" s="315" t="s">
        <v>6</v>
      </c>
      <c r="C43" s="317" t="s">
        <v>7</v>
      </c>
      <c r="D43" s="319" t="s">
        <v>8</v>
      </c>
      <c r="E43" s="309"/>
      <c r="F43" s="309"/>
      <c r="G43" s="320"/>
      <c r="H43" s="306" t="s">
        <v>9</v>
      </c>
      <c r="I43" s="307"/>
      <c r="J43" s="307"/>
      <c r="K43" s="308"/>
      <c r="L43" s="306" t="s">
        <v>10</v>
      </c>
      <c r="M43" s="307"/>
      <c r="N43" s="307"/>
      <c r="O43" s="308"/>
      <c r="P43" s="306" t="s">
        <v>11</v>
      </c>
      <c r="Q43" s="307"/>
      <c r="R43" s="307"/>
      <c r="S43" s="308"/>
      <c r="T43" s="306" t="s">
        <v>12</v>
      </c>
      <c r="U43" s="307"/>
      <c r="V43" s="307"/>
      <c r="W43" s="308"/>
      <c r="X43" s="309" t="s">
        <v>13</v>
      </c>
      <c r="Y43" s="309"/>
      <c r="Z43" s="309"/>
      <c r="AA43" s="310"/>
      <c r="AB43" s="11" t="s">
        <v>14</v>
      </c>
      <c r="AC43" s="35" t="e">
        <f t="shared" si="10"/>
        <v>#VALUE!</v>
      </c>
    </row>
    <row r="44" spans="1:29" ht="42.6" customHeight="1" thickBot="1">
      <c r="A44" s="314"/>
      <c r="B44" s="316"/>
      <c r="C44" s="318"/>
      <c r="D44" s="47" t="s">
        <v>15</v>
      </c>
      <c r="E44" s="12" t="s">
        <v>16</v>
      </c>
      <c r="F44" s="13" t="s">
        <v>17</v>
      </c>
      <c r="G44" s="14" t="s">
        <v>18</v>
      </c>
      <c r="H44" s="20" t="s">
        <v>15</v>
      </c>
      <c r="I44" s="16" t="s">
        <v>16</v>
      </c>
      <c r="J44" s="17" t="s">
        <v>17</v>
      </c>
      <c r="K44" s="18" t="s">
        <v>18</v>
      </c>
      <c r="L44" s="78" t="s">
        <v>15</v>
      </c>
      <c r="M44" s="16" t="s">
        <v>16</v>
      </c>
      <c r="N44" s="17" t="s">
        <v>17</v>
      </c>
      <c r="O44" s="19" t="s">
        <v>18</v>
      </c>
      <c r="P44" s="20" t="s">
        <v>15</v>
      </c>
      <c r="Q44" s="16" t="s">
        <v>16</v>
      </c>
      <c r="R44" s="17" t="s">
        <v>17</v>
      </c>
      <c r="S44" s="21" t="s">
        <v>18</v>
      </c>
      <c r="T44" s="78" t="s">
        <v>15</v>
      </c>
      <c r="U44" s="16" t="s">
        <v>16</v>
      </c>
      <c r="V44" s="17" t="s">
        <v>17</v>
      </c>
      <c r="W44" s="18" t="s">
        <v>18</v>
      </c>
      <c r="X44" s="15" t="s">
        <v>15</v>
      </c>
      <c r="Y44" s="16" t="s">
        <v>16</v>
      </c>
      <c r="Z44" s="17" t="s">
        <v>17</v>
      </c>
      <c r="AA44" s="18" t="s">
        <v>18</v>
      </c>
      <c r="AB44" s="22" t="s">
        <v>19</v>
      </c>
      <c r="AC44" s="35" t="e">
        <f t="shared" si="10"/>
        <v>#VALUE!</v>
      </c>
    </row>
    <row r="45" spans="1:29" ht="29.25" customHeight="1" thickBot="1">
      <c r="A45" s="36" t="s">
        <v>45</v>
      </c>
      <c r="B45" s="37" t="s">
        <v>46</v>
      </c>
      <c r="C45" s="38" t="s">
        <v>28</v>
      </c>
      <c r="D45" s="79">
        <f>'[2]1марта19'!C86</f>
        <v>0</v>
      </c>
      <c r="E45" s="33">
        <f>'[2]1марта19'!E86</f>
        <v>1</v>
      </c>
      <c r="F45" s="12">
        <v>0</v>
      </c>
      <c r="G45" s="14">
        <f t="shared" ref="G45:G46" si="41">F45-(D45+E45)</f>
        <v>-1</v>
      </c>
      <c r="H45" s="32">
        <f>'[2]1марта19'!F86</f>
        <v>0</v>
      </c>
      <c r="I45" s="33">
        <f>'[2]1марта19'!H86</f>
        <v>0</v>
      </c>
      <c r="J45" s="12">
        <v>0</v>
      </c>
      <c r="K45" s="14">
        <f t="shared" ref="K45:K46" si="42">J45-(H45+I45)</f>
        <v>0</v>
      </c>
      <c r="L45" s="32">
        <f>'[2]1марта19'!I86</f>
        <v>0</v>
      </c>
      <c r="M45" s="33">
        <f>'[2]1марта19'!K86</f>
        <v>0</v>
      </c>
      <c r="N45" s="12">
        <v>0</v>
      </c>
      <c r="O45" s="65">
        <f t="shared" ref="O45:O46" si="43">N45-(L45+M45)</f>
        <v>0</v>
      </c>
      <c r="P45" s="32">
        <f>'[2]1марта19'!L86</f>
        <v>0</v>
      </c>
      <c r="Q45" s="33">
        <f>'[2]1марта19'!N86</f>
        <v>0</v>
      </c>
      <c r="R45" s="12">
        <v>0</v>
      </c>
      <c r="S45" s="31">
        <f t="shared" ref="S45:S46" si="44">R45-(P45+Q45)</f>
        <v>0</v>
      </c>
      <c r="T45" s="32">
        <f>'[2]1марта19'!O86</f>
        <v>0</v>
      </c>
      <c r="U45" s="33">
        <f>'[2]1марта19'!Q86</f>
        <v>0</v>
      </c>
      <c r="V45" s="12">
        <v>0</v>
      </c>
      <c r="W45" s="31">
        <f t="shared" ref="W45:W46" si="45">V45-(T45+U45)</f>
        <v>0</v>
      </c>
      <c r="X45" s="33">
        <f t="shared" ref="X45:Z46" si="46">D45+H45+L45+P45+T45</f>
        <v>0</v>
      </c>
      <c r="Y45" s="33">
        <f t="shared" si="46"/>
        <v>1</v>
      </c>
      <c r="Z45" s="26">
        <f t="shared" si="46"/>
        <v>0</v>
      </c>
      <c r="AA45" s="31">
        <f t="shared" ref="AA45:AA46" si="47">Z45-(X45+Y45)</f>
        <v>-1</v>
      </c>
      <c r="AB45" s="34">
        <f>Z45-X45</f>
        <v>0</v>
      </c>
      <c r="AC45" s="35">
        <f t="shared" si="10"/>
        <v>-1</v>
      </c>
    </row>
    <row r="46" spans="1:29" ht="34.5" customHeight="1" thickBot="1">
      <c r="A46" s="66" t="s">
        <v>47</v>
      </c>
      <c r="B46" s="67" t="s">
        <v>48</v>
      </c>
      <c r="C46" s="44" t="s">
        <v>28</v>
      </c>
      <c r="D46" s="80">
        <f>'[2]1марта19'!C94</f>
        <v>12</v>
      </c>
      <c r="E46" s="68">
        <f>'[2]1марта19'!E94</f>
        <v>1</v>
      </c>
      <c r="F46" s="47">
        <v>13</v>
      </c>
      <c r="G46" s="46">
        <f t="shared" si="41"/>
        <v>0</v>
      </c>
      <c r="H46" s="81">
        <f>'[2]1марта19'!F94</f>
        <v>13</v>
      </c>
      <c r="I46" s="68">
        <f>'[2]1марта19'!H94</f>
        <v>0</v>
      </c>
      <c r="J46" s="47">
        <v>14</v>
      </c>
      <c r="K46" s="46">
        <f t="shared" si="42"/>
        <v>1</v>
      </c>
      <c r="L46" s="82">
        <f>'[2]1марта19'!I94</f>
        <v>14</v>
      </c>
      <c r="M46" s="68">
        <f>'[2]1марта19'!K94</f>
        <v>0</v>
      </c>
      <c r="N46" s="47">
        <v>15</v>
      </c>
      <c r="O46" s="70">
        <f t="shared" si="43"/>
        <v>1</v>
      </c>
      <c r="P46" s="82">
        <f>'[2]1марта19'!L94</f>
        <v>15</v>
      </c>
      <c r="Q46" s="68">
        <f>'[2]1марта19'!N94</f>
        <v>0</v>
      </c>
      <c r="R46" s="47">
        <v>15</v>
      </c>
      <c r="S46" s="50">
        <f t="shared" si="44"/>
        <v>0</v>
      </c>
      <c r="T46" s="82">
        <f>'[2]1марта19'!O94</f>
        <v>13</v>
      </c>
      <c r="U46" s="68">
        <f>'[2]1марта19'!Q94</f>
        <v>0</v>
      </c>
      <c r="V46" s="47">
        <v>15</v>
      </c>
      <c r="W46" s="50">
        <f t="shared" si="45"/>
        <v>2</v>
      </c>
      <c r="X46" s="33">
        <f t="shared" si="46"/>
        <v>67</v>
      </c>
      <c r="Y46" s="33">
        <f t="shared" si="46"/>
        <v>1</v>
      </c>
      <c r="Z46" s="26">
        <f t="shared" si="46"/>
        <v>72</v>
      </c>
      <c r="AA46" s="50">
        <f t="shared" si="47"/>
        <v>4</v>
      </c>
      <c r="AB46" s="52">
        <f t="shared" ref="AB46:AB47" si="48">Z46-X46</f>
        <v>5</v>
      </c>
      <c r="AC46" s="35">
        <f t="shared" si="10"/>
        <v>4</v>
      </c>
    </row>
    <row r="47" spans="1:29" s="71" customFormat="1" ht="26.25" customHeight="1" thickBot="1">
      <c r="A47" s="53"/>
      <c r="B47" s="54" t="s">
        <v>14</v>
      </c>
      <c r="C47" s="55"/>
      <c r="D47" s="83">
        <f>SUM(D45:D46)</f>
        <v>12</v>
      </c>
      <c r="E47" s="73">
        <f t="shared" ref="E47:F47" si="49">SUM(E45:E46)</f>
        <v>2</v>
      </c>
      <c r="F47" s="73">
        <f t="shared" si="49"/>
        <v>13</v>
      </c>
      <c r="G47" s="61">
        <f>G45+G46</f>
        <v>-1</v>
      </c>
      <c r="H47" s="84">
        <f>SUM(H45:H46)</f>
        <v>13</v>
      </c>
      <c r="I47" s="73">
        <f t="shared" ref="I47" si="50">SUM(I45:I46)</f>
        <v>0</v>
      </c>
      <c r="J47" s="85"/>
      <c r="K47" s="61">
        <f>K45+K46</f>
        <v>1</v>
      </c>
      <c r="L47" s="84">
        <f>SUM(L45:L46)</f>
        <v>14</v>
      </c>
      <c r="M47" s="73">
        <f t="shared" ref="M47:N47" si="51">SUM(M45:M46)</f>
        <v>0</v>
      </c>
      <c r="N47" s="74">
        <f t="shared" si="51"/>
        <v>15</v>
      </c>
      <c r="O47" s="61">
        <f>O45+O46</f>
        <v>1</v>
      </c>
      <c r="P47" s="84">
        <f>SUM(P45:P46)</f>
        <v>15</v>
      </c>
      <c r="Q47" s="73">
        <f t="shared" ref="Q47:R47" si="52">SUM(Q45:Q46)</f>
        <v>0</v>
      </c>
      <c r="R47" s="74">
        <f t="shared" si="52"/>
        <v>15</v>
      </c>
      <c r="S47" s="61">
        <f>S45+S46</f>
        <v>0</v>
      </c>
      <c r="T47" s="84">
        <f>SUM(T45:T46)</f>
        <v>13</v>
      </c>
      <c r="U47" s="73">
        <f t="shared" ref="U47:V47" si="53">SUM(U45:U46)</f>
        <v>0</v>
      </c>
      <c r="V47" s="74">
        <f t="shared" si="53"/>
        <v>15</v>
      </c>
      <c r="W47" s="61">
        <f>W45+W46</f>
        <v>2</v>
      </c>
      <c r="X47" s="74">
        <f>SUM(X45:X46)</f>
        <v>67</v>
      </c>
      <c r="Y47" s="74">
        <f t="shared" ref="Y47:Z47" si="54">SUM(Y45:Y46)</f>
        <v>2</v>
      </c>
      <c r="Z47" s="74">
        <f t="shared" si="54"/>
        <v>72</v>
      </c>
      <c r="AA47" s="61">
        <f>AA45+AA46</f>
        <v>3</v>
      </c>
      <c r="AB47" s="62">
        <f t="shared" si="48"/>
        <v>5</v>
      </c>
      <c r="AC47" s="35">
        <f t="shared" si="10"/>
        <v>3</v>
      </c>
    </row>
    <row r="48" spans="1:29" ht="18" customHeight="1">
      <c r="A48" s="312" t="s">
        <v>49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312"/>
      <c r="AC48" s="35">
        <f t="shared" si="10"/>
        <v>0</v>
      </c>
    </row>
    <row r="49" spans="1:29" ht="10.5" customHeight="1" thickBot="1">
      <c r="A49" s="3"/>
      <c r="B49" s="4"/>
      <c r="C49" s="5"/>
      <c r="D49" s="5"/>
      <c r="E49" s="5"/>
      <c r="F49" s="6"/>
      <c r="G49" s="7"/>
      <c r="H49" s="5"/>
      <c r="I49" s="5"/>
      <c r="J49" s="6"/>
      <c r="K49" s="7"/>
      <c r="L49" s="5"/>
      <c r="M49" s="5"/>
      <c r="N49" s="8"/>
      <c r="O49" s="9"/>
      <c r="P49" s="5"/>
      <c r="Q49" s="5"/>
      <c r="R49" s="8"/>
      <c r="S49" s="7"/>
      <c r="T49" s="5"/>
      <c r="U49" s="5"/>
      <c r="V49" s="8"/>
      <c r="W49" s="7"/>
      <c r="X49" s="5"/>
      <c r="Y49" s="5"/>
      <c r="Z49" s="8"/>
      <c r="AA49" s="9"/>
      <c r="AC49" s="35">
        <f t="shared" si="10"/>
        <v>0</v>
      </c>
    </row>
    <row r="50" spans="1:29">
      <c r="A50" s="313" t="s">
        <v>5</v>
      </c>
      <c r="B50" s="315" t="s">
        <v>6</v>
      </c>
      <c r="C50" s="317" t="s">
        <v>7</v>
      </c>
      <c r="D50" s="319" t="s">
        <v>8</v>
      </c>
      <c r="E50" s="309"/>
      <c r="F50" s="309"/>
      <c r="G50" s="320"/>
      <c r="H50" s="306" t="s">
        <v>9</v>
      </c>
      <c r="I50" s="307"/>
      <c r="J50" s="307"/>
      <c r="K50" s="308"/>
      <c r="L50" s="306" t="s">
        <v>10</v>
      </c>
      <c r="M50" s="307"/>
      <c r="N50" s="307"/>
      <c r="O50" s="308"/>
      <c r="P50" s="306" t="s">
        <v>11</v>
      </c>
      <c r="Q50" s="307"/>
      <c r="R50" s="307"/>
      <c r="S50" s="308"/>
      <c r="T50" s="306" t="s">
        <v>12</v>
      </c>
      <c r="U50" s="307"/>
      <c r="V50" s="307"/>
      <c r="W50" s="308"/>
      <c r="X50" s="309" t="s">
        <v>13</v>
      </c>
      <c r="Y50" s="309"/>
      <c r="Z50" s="309"/>
      <c r="AA50" s="310"/>
      <c r="AB50" s="11" t="s">
        <v>14</v>
      </c>
      <c r="AC50" s="35" t="e">
        <f t="shared" si="10"/>
        <v>#VALUE!</v>
      </c>
    </row>
    <row r="51" spans="1:29" ht="39.6" customHeight="1" thickBot="1">
      <c r="A51" s="314"/>
      <c r="B51" s="316"/>
      <c r="C51" s="318"/>
      <c r="D51" s="12" t="s">
        <v>15</v>
      </c>
      <c r="E51" s="12" t="s">
        <v>16</v>
      </c>
      <c r="F51" s="13" t="s">
        <v>17</v>
      </c>
      <c r="G51" s="14" t="s">
        <v>18</v>
      </c>
      <c r="H51" s="15" t="s">
        <v>15</v>
      </c>
      <c r="I51" s="16" t="s">
        <v>16</v>
      </c>
      <c r="J51" s="17" t="s">
        <v>17</v>
      </c>
      <c r="K51" s="18" t="s">
        <v>18</v>
      </c>
      <c r="L51" s="15" t="s">
        <v>15</v>
      </c>
      <c r="M51" s="16" t="s">
        <v>16</v>
      </c>
      <c r="N51" s="17" t="s">
        <v>17</v>
      </c>
      <c r="O51" s="19" t="s">
        <v>18</v>
      </c>
      <c r="P51" s="20" t="s">
        <v>15</v>
      </c>
      <c r="Q51" s="16" t="s">
        <v>16</v>
      </c>
      <c r="R51" s="17" t="s">
        <v>17</v>
      </c>
      <c r="S51" s="21" t="s">
        <v>18</v>
      </c>
      <c r="T51" s="15" t="s">
        <v>15</v>
      </c>
      <c r="U51" s="16" t="s">
        <v>16</v>
      </c>
      <c r="V51" s="17" t="s">
        <v>17</v>
      </c>
      <c r="W51" s="18" t="s">
        <v>18</v>
      </c>
      <c r="X51" s="15" t="s">
        <v>15</v>
      </c>
      <c r="Y51" s="16" t="s">
        <v>16</v>
      </c>
      <c r="Z51" s="17" t="s">
        <v>17</v>
      </c>
      <c r="AA51" s="18" t="s">
        <v>18</v>
      </c>
      <c r="AB51" s="22" t="s">
        <v>19</v>
      </c>
      <c r="AC51" s="35" t="e">
        <f t="shared" si="10"/>
        <v>#VALUE!</v>
      </c>
    </row>
    <row r="52" spans="1:29" ht="34.5" customHeight="1" thickBot="1">
      <c r="A52" s="36" t="s">
        <v>50</v>
      </c>
      <c r="B52" s="37" t="s">
        <v>51</v>
      </c>
      <c r="C52" s="38" t="s">
        <v>28</v>
      </c>
      <c r="D52" s="33">
        <f>'[2]1марта19'!C310</f>
        <v>9</v>
      </c>
      <c r="E52" s="64">
        <f>'[2]1марта19'!E310</f>
        <v>0</v>
      </c>
      <c r="F52" s="12">
        <v>9</v>
      </c>
      <c r="G52" s="14">
        <f t="shared" ref="G52:G59" si="55">F52-(D52+E52)</f>
        <v>0</v>
      </c>
      <c r="H52" s="33">
        <f>'[2]1марта19'!F310</f>
        <v>11</v>
      </c>
      <c r="I52" s="64">
        <f>'[2]1марта19'!H310</f>
        <v>0</v>
      </c>
      <c r="J52" s="12">
        <v>10</v>
      </c>
      <c r="K52" s="14">
        <f t="shared" ref="K52:K59" si="56">J52-(H52+I52)</f>
        <v>-1</v>
      </c>
      <c r="L52" s="33">
        <f>'[2]1марта19'!I310</f>
        <v>10</v>
      </c>
      <c r="M52" s="64">
        <f>'[2]1марта19'!K310</f>
        <v>0</v>
      </c>
      <c r="N52" s="12">
        <v>10</v>
      </c>
      <c r="O52" s="65">
        <f t="shared" ref="O52:O59" si="57">N52-(L52+M52)</f>
        <v>0</v>
      </c>
      <c r="P52" s="33">
        <f>'[2]1марта19'!L310</f>
        <v>11</v>
      </c>
      <c r="Q52" s="64">
        <f>'[2]1марта19'!N310</f>
        <v>0</v>
      </c>
      <c r="R52" s="12">
        <v>10</v>
      </c>
      <c r="S52" s="31">
        <f t="shared" ref="S52:S59" si="58">R52-(P52+Q52)</f>
        <v>-1</v>
      </c>
      <c r="T52" s="33">
        <f>'[2]1марта19'!O310</f>
        <v>11</v>
      </c>
      <c r="U52" s="64">
        <f>'[2]1марта19'!Q310</f>
        <v>0</v>
      </c>
      <c r="V52" s="12">
        <v>12</v>
      </c>
      <c r="W52" s="31">
        <f t="shared" ref="W52:W59" si="59">V52-(T52+U52)</f>
        <v>1</v>
      </c>
      <c r="X52" s="33">
        <f t="shared" ref="X52:Z55" si="60">D52+H52+L52+P52+T52</f>
        <v>52</v>
      </c>
      <c r="Y52" s="33">
        <f t="shared" si="60"/>
        <v>0</v>
      </c>
      <c r="Z52" s="26">
        <f t="shared" si="60"/>
        <v>51</v>
      </c>
      <c r="AA52" s="31">
        <f t="shared" ref="AA52:AA59" si="61">Z52-(X52+Y52)</f>
        <v>-1</v>
      </c>
      <c r="AB52" s="34">
        <f>Z52-X52</f>
        <v>-1</v>
      </c>
      <c r="AC52" s="35">
        <f t="shared" si="10"/>
        <v>-1</v>
      </c>
    </row>
    <row r="53" spans="1:29" ht="46.2" customHeight="1" thickBot="1">
      <c r="A53" s="36" t="s">
        <v>50</v>
      </c>
      <c r="B53" s="37" t="s">
        <v>52</v>
      </c>
      <c r="C53" s="25" t="s">
        <v>22</v>
      </c>
      <c r="D53" s="33">
        <f>'[2]1марта19'!C318</f>
        <v>8</v>
      </c>
      <c r="E53" s="64">
        <f>'[2]1марта19'!E318</f>
        <v>1</v>
      </c>
      <c r="F53" s="12">
        <v>10</v>
      </c>
      <c r="G53" s="14">
        <f t="shared" si="55"/>
        <v>1</v>
      </c>
      <c r="H53" s="33">
        <f>'[2]1марта19'!F318</f>
        <v>10</v>
      </c>
      <c r="I53" s="64">
        <f>'[2]1марта19'!H318</f>
        <v>0</v>
      </c>
      <c r="J53" s="12">
        <v>10</v>
      </c>
      <c r="K53" s="14">
        <f t="shared" si="56"/>
        <v>0</v>
      </c>
      <c r="L53" s="33">
        <f>'[2]1марта19'!I318</f>
        <v>10</v>
      </c>
      <c r="M53" s="64">
        <f>'[2]1марта19'!K318</f>
        <v>0</v>
      </c>
      <c r="N53" s="12">
        <v>10</v>
      </c>
      <c r="O53" s="65">
        <f t="shared" si="57"/>
        <v>0</v>
      </c>
      <c r="P53" s="33">
        <f>'[2]1марта19'!L318</f>
        <v>0</v>
      </c>
      <c r="Q53" s="64">
        <f>'[2]1марта19'!N318</f>
        <v>0</v>
      </c>
      <c r="R53" s="12"/>
      <c r="S53" s="31">
        <f t="shared" si="58"/>
        <v>0</v>
      </c>
      <c r="T53" s="33">
        <f>'[2]1марта19'!O318</f>
        <v>0</v>
      </c>
      <c r="U53" s="64">
        <f>'[2]1марта19'!Q318</f>
        <v>0</v>
      </c>
      <c r="V53" s="12"/>
      <c r="W53" s="31">
        <f t="shared" si="59"/>
        <v>0</v>
      </c>
      <c r="X53" s="33">
        <f t="shared" si="60"/>
        <v>28</v>
      </c>
      <c r="Y53" s="33">
        <f t="shared" si="60"/>
        <v>1</v>
      </c>
      <c r="Z53" s="26">
        <f t="shared" si="60"/>
        <v>30</v>
      </c>
      <c r="AA53" s="31">
        <f t="shared" si="61"/>
        <v>1</v>
      </c>
      <c r="AB53" s="34">
        <f t="shared" ref="AB53:AB61" si="62">Z53-X53</f>
        <v>2</v>
      </c>
      <c r="AC53" s="35">
        <f t="shared" si="10"/>
        <v>1</v>
      </c>
    </row>
    <row r="54" spans="1:29" ht="34.5" customHeight="1" thickBot="1">
      <c r="A54" s="36" t="s">
        <v>53</v>
      </c>
      <c r="B54" s="37" t="s">
        <v>54</v>
      </c>
      <c r="C54" s="38" t="s">
        <v>28</v>
      </c>
      <c r="D54" s="33">
        <f>'[2]1марта19'!C334</f>
        <v>5</v>
      </c>
      <c r="E54" s="64">
        <f>'[2]1марта19'!E334</f>
        <v>2</v>
      </c>
      <c r="F54" s="12">
        <v>5</v>
      </c>
      <c r="G54" s="14">
        <f t="shared" si="55"/>
        <v>-2</v>
      </c>
      <c r="H54" s="33">
        <f>'[2]1марта19'!F334</f>
        <v>5</v>
      </c>
      <c r="I54" s="64">
        <f>'[2]1марта19'!H334</f>
        <v>0</v>
      </c>
      <c r="J54" s="12">
        <v>6</v>
      </c>
      <c r="K54" s="14">
        <f t="shared" si="56"/>
        <v>1</v>
      </c>
      <c r="L54" s="33">
        <f>'[2]1марта19'!I334</f>
        <v>11</v>
      </c>
      <c r="M54" s="64">
        <f>'[2]1марта19'!K334</f>
        <v>1</v>
      </c>
      <c r="N54" s="12">
        <v>13</v>
      </c>
      <c r="O54" s="65">
        <f t="shared" si="57"/>
        <v>1</v>
      </c>
      <c r="P54" s="33">
        <f>'[2]1марта19'!L334</f>
        <v>6</v>
      </c>
      <c r="Q54" s="64">
        <f>'[2]1марта19'!N334</f>
        <v>0</v>
      </c>
      <c r="R54" s="12">
        <v>7</v>
      </c>
      <c r="S54" s="31">
        <f t="shared" si="58"/>
        <v>1</v>
      </c>
      <c r="T54" s="33">
        <f>'[2]1марта19'!O334</f>
        <v>4</v>
      </c>
      <c r="U54" s="64">
        <f>'[2]1марта19'!Q334</f>
        <v>0</v>
      </c>
      <c r="V54" s="12">
        <v>5</v>
      </c>
      <c r="W54" s="31">
        <f t="shared" si="59"/>
        <v>1</v>
      </c>
      <c r="X54" s="33">
        <f t="shared" si="60"/>
        <v>31</v>
      </c>
      <c r="Y54" s="33">
        <f t="shared" si="60"/>
        <v>3</v>
      </c>
      <c r="Z54" s="26">
        <f t="shared" si="60"/>
        <v>36</v>
      </c>
      <c r="AA54" s="31">
        <f t="shared" si="61"/>
        <v>2</v>
      </c>
      <c r="AB54" s="34">
        <f t="shared" si="62"/>
        <v>5</v>
      </c>
      <c r="AC54" s="35">
        <f t="shared" si="10"/>
        <v>2</v>
      </c>
    </row>
    <row r="55" spans="1:29" ht="51" customHeight="1" thickBot="1">
      <c r="A55" s="36" t="s">
        <v>53</v>
      </c>
      <c r="B55" s="37" t="s">
        <v>55</v>
      </c>
      <c r="C55" s="25" t="s">
        <v>22</v>
      </c>
      <c r="D55" s="33">
        <f>'[2]1марта19'!C342</f>
        <v>10</v>
      </c>
      <c r="E55" s="64">
        <f>'[2]1марта19'!E342</f>
        <v>0</v>
      </c>
      <c r="F55" s="12">
        <v>10</v>
      </c>
      <c r="G55" s="14">
        <f t="shared" si="55"/>
        <v>0</v>
      </c>
      <c r="H55" s="33">
        <f>'[2]1марта19'!F342</f>
        <v>10</v>
      </c>
      <c r="I55" s="64">
        <f>'[2]1марта19'!H342</f>
        <v>0</v>
      </c>
      <c r="J55" s="12">
        <v>10</v>
      </c>
      <c r="K55" s="14">
        <f t="shared" si="56"/>
        <v>0</v>
      </c>
      <c r="L55" s="33">
        <f>'[2]1марта19'!I342</f>
        <v>11</v>
      </c>
      <c r="M55" s="64">
        <f>'[2]1марта19'!K342</f>
        <v>0</v>
      </c>
      <c r="N55" s="12">
        <v>10</v>
      </c>
      <c r="O55" s="65">
        <f t="shared" si="57"/>
        <v>-1</v>
      </c>
      <c r="P55" s="33">
        <f>'[2]1марта19'!L342</f>
        <v>0</v>
      </c>
      <c r="Q55" s="64">
        <f>'[2]1марта19'!N342</f>
        <v>0</v>
      </c>
      <c r="R55" s="12"/>
      <c r="S55" s="31">
        <f t="shared" si="58"/>
        <v>0</v>
      </c>
      <c r="T55" s="33">
        <f>'[2]1марта19'!O342</f>
        <v>0</v>
      </c>
      <c r="U55" s="64">
        <f>'[2]1марта19'!Q342</f>
        <v>0</v>
      </c>
      <c r="V55" s="12"/>
      <c r="W55" s="31">
        <f t="shared" si="59"/>
        <v>0</v>
      </c>
      <c r="X55" s="33">
        <f t="shared" si="60"/>
        <v>31</v>
      </c>
      <c r="Y55" s="33">
        <f t="shared" si="60"/>
        <v>0</v>
      </c>
      <c r="Z55" s="26">
        <f t="shared" si="60"/>
        <v>30</v>
      </c>
      <c r="AA55" s="31">
        <f t="shared" si="61"/>
        <v>-1</v>
      </c>
      <c r="AB55" s="34">
        <f t="shared" si="62"/>
        <v>-1</v>
      </c>
      <c r="AC55" s="35">
        <f t="shared" si="10"/>
        <v>-1</v>
      </c>
    </row>
    <row r="56" spans="1:29" ht="34.5" hidden="1" customHeight="1" thickBot="1">
      <c r="A56" s="36"/>
      <c r="B56" s="37"/>
      <c r="C56" s="38"/>
      <c r="D56" s="39"/>
      <c r="E56" s="38"/>
      <c r="F56" s="12"/>
      <c r="G56" s="14"/>
      <c r="H56" s="39"/>
      <c r="I56" s="38"/>
      <c r="J56" s="12"/>
      <c r="K56" s="14"/>
      <c r="L56" s="39"/>
      <c r="M56" s="38"/>
      <c r="N56" s="12"/>
      <c r="O56" s="65"/>
      <c r="P56" s="39"/>
      <c r="Q56" s="38"/>
      <c r="R56" s="12"/>
      <c r="S56" s="31">
        <f t="shared" si="58"/>
        <v>0</v>
      </c>
      <c r="T56" s="39"/>
      <c r="U56" s="38"/>
      <c r="V56" s="12"/>
      <c r="W56" s="31">
        <f t="shared" si="59"/>
        <v>0</v>
      </c>
      <c r="X56" s="33"/>
      <c r="Y56" s="33"/>
      <c r="Z56" s="26"/>
      <c r="AA56" s="31"/>
      <c r="AB56" s="34"/>
      <c r="AC56" s="35"/>
    </row>
    <row r="57" spans="1:29" ht="34.5" hidden="1" customHeight="1" thickBot="1">
      <c r="A57" s="36"/>
      <c r="B57" s="37"/>
      <c r="C57" s="38"/>
      <c r="D57" s="39"/>
      <c r="E57" s="38"/>
      <c r="F57" s="12"/>
      <c r="G57" s="14"/>
      <c r="H57" s="39"/>
      <c r="I57" s="38"/>
      <c r="J57" s="12"/>
      <c r="K57" s="14"/>
      <c r="L57" s="39"/>
      <c r="M57" s="38"/>
      <c r="N57" s="12"/>
      <c r="O57" s="65"/>
      <c r="P57" s="39"/>
      <c r="Q57" s="38"/>
      <c r="R57" s="12"/>
      <c r="S57" s="31">
        <f t="shared" si="58"/>
        <v>0</v>
      </c>
      <c r="T57" s="39"/>
      <c r="U57" s="38"/>
      <c r="V57" s="12"/>
      <c r="W57" s="31">
        <f t="shared" si="59"/>
        <v>0</v>
      </c>
      <c r="X57" s="33"/>
      <c r="Y57" s="33"/>
      <c r="Z57" s="26"/>
      <c r="AA57" s="31"/>
      <c r="AB57" s="34"/>
      <c r="AC57" s="35"/>
    </row>
    <row r="58" spans="1:29" ht="48.6" customHeight="1" thickBot="1">
      <c r="A58" s="86" t="s">
        <v>56</v>
      </c>
      <c r="B58" s="37" t="s">
        <v>57</v>
      </c>
      <c r="C58" s="25" t="s">
        <v>42</v>
      </c>
      <c r="D58" s="33">
        <f>'[2]1марта19'!C374</f>
        <v>10</v>
      </c>
      <c r="E58" s="64">
        <f>'[2]1марта19'!E374</f>
        <v>0</v>
      </c>
      <c r="F58" s="12">
        <v>11</v>
      </c>
      <c r="G58" s="14">
        <f t="shared" si="55"/>
        <v>1</v>
      </c>
      <c r="H58" s="33">
        <f>'[2]1марта19'!F374</f>
        <v>11</v>
      </c>
      <c r="I58" s="64">
        <f>'[2]1марта19'!H374</f>
        <v>0</v>
      </c>
      <c r="J58" s="12">
        <v>11</v>
      </c>
      <c r="K58" s="14">
        <f t="shared" si="56"/>
        <v>0</v>
      </c>
      <c r="L58" s="33">
        <f>'[2]1марта19'!I374</f>
        <v>11</v>
      </c>
      <c r="M58" s="64">
        <f>'[2]1марта19'!K374</f>
        <v>0</v>
      </c>
      <c r="N58" s="12">
        <v>11</v>
      </c>
      <c r="O58" s="65">
        <f t="shared" si="57"/>
        <v>0</v>
      </c>
      <c r="P58" s="33">
        <f>'[2]1марта19'!L374</f>
        <v>10</v>
      </c>
      <c r="Q58" s="64">
        <f>'[2]1марта19'!N374</f>
        <v>0</v>
      </c>
      <c r="R58" s="12">
        <v>10</v>
      </c>
      <c r="S58" s="31">
        <f t="shared" si="58"/>
        <v>0</v>
      </c>
      <c r="T58" s="33">
        <f>'[2]1марта19'!O374</f>
        <v>0</v>
      </c>
      <c r="U58" s="64">
        <f>'[2]1марта19'!Q374</f>
        <v>0</v>
      </c>
      <c r="V58" s="12"/>
      <c r="W58" s="31">
        <f t="shared" si="59"/>
        <v>0</v>
      </c>
      <c r="X58" s="33">
        <f t="shared" ref="X58:Z59" si="63">D58+H58+L58+P58+T58</f>
        <v>42</v>
      </c>
      <c r="Y58" s="33">
        <f t="shared" si="63"/>
        <v>0</v>
      </c>
      <c r="Z58" s="26">
        <f t="shared" si="63"/>
        <v>43</v>
      </c>
      <c r="AA58" s="31">
        <f t="shared" si="61"/>
        <v>1</v>
      </c>
      <c r="AB58" s="34">
        <f t="shared" si="62"/>
        <v>1</v>
      </c>
      <c r="AC58" s="35">
        <f t="shared" si="10"/>
        <v>1</v>
      </c>
    </row>
    <row r="59" spans="1:29" ht="34.5" customHeight="1" thickBot="1">
      <c r="A59" s="36" t="s">
        <v>58</v>
      </c>
      <c r="B59" s="37" t="s">
        <v>59</v>
      </c>
      <c r="C59" s="38" t="s">
        <v>28</v>
      </c>
      <c r="D59" s="33">
        <f>'[2]1марта19'!C382</f>
        <v>5</v>
      </c>
      <c r="E59" s="64">
        <f>'[2]1марта19'!E382</f>
        <v>0</v>
      </c>
      <c r="F59" s="12">
        <v>5</v>
      </c>
      <c r="G59" s="14">
        <f t="shared" si="55"/>
        <v>0</v>
      </c>
      <c r="H59" s="33">
        <f>'[2]1марта19'!F382</f>
        <v>6</v>
      </c>
      <c r="I59" s="64">
        <f>'[2]1марта19'!H382</f>
        <v>0</v>
      </c>
      <c r="J59" s="12">
        <v>6</v>
      </c>
      <c r="K59" s="14">
        <f t="shared" si="56"/>
        <v>0</v>
      </c>
      <c r="L59" s="33">
        <f>'[2]1марта19'!I382</f>
        <v>5</v>
      </c>
      <c r="M59" s="64">
        <f>'[2]1марта19'!K382</f>
        <v>0</v>
      </c>
      <c r="N59" s="12">
        <v>7</v>
      </c>
      <c r="O59" s="65">
        <f t="shared" si="57"/>
        <v>2</v>
      </c>
      <c r="P59" s="33">
        <f>'[2]1марта19'!L382</f>
        <v>8</v>
      </c>
      <c r="Q59" s="64">
        <f>'[2]1марта19'!N382</f>
        <v>0</v>
      </c>
      <c r="R59" s="12">
        <v>8</v>
      </c>
      <c r="S59" s="31">
        <f t="shared" si="58"/>
        <v>0</v>
      </c>
      <c r="T59" s="33">
        <f>'[2]1марта19'!O382</f>
        <v>10</v>
      </c>
      <c r="U59" s="64">
        <f>'[2]1марта19'!Q382</f>
        <v>0</v>
      </c>
      <c r="V59" s="12">
        <v>11</v>
      </c>
      <c r="W59" s="31">
        <f t="shared" si="59"/>
        <v>1</v>
      </c>
      <c r="X59" s="33">
        <f t="shared" si="63"/>
        <v>34</v>
      </c>
      <c r="Y59" s="33">
        <f t="shared" si="63"/>
        <v>0</v>
      </c>
      <c r="Z59" s="26">
        <f t="shared" si="63"/>
        <v>37</v>
      </c>
      <c r="AA59" s="31">
        <f t="shared" si="61"/>
        <v>3</v>
      </c>
      <c r="AB59" s="34">
        <f t="shared" si="62"/>
        <v>3</v>
      </c>
      <c r="AC59" s="35">
        <f t="shared" si="10"/>
        <v>3</v>
      </c>
    </row>
    <row r="60" spans="1:29" ht="33" hidden="1" customHeight="1" thickBot="1">
      <c r="A60" s="66"/>
      <c r="B60" s="67"/>
      <c r="C60" s="44"/>
      <c r="D60" s="51"/>
      <c r="E60" s="44"/>
      <c r="F60" s="47"/>
      <c r="G60" s="46"/>
      <c r="H60" s="51"/>
      <c r="I60" s="44"/>
      <c r="J60" s="47"/>
      <c r="K60" s="46"/>
      <c r="L60" s="51"/>
      <c r="M60" s="44"/>
      <c r="N60" s="47"/>
      <c r="O60" s="70"/>
      <c r="P60" s="51"/>
      <c r="Q60" s="44"/>
      <c r="R60" s="47"/>
      <c r="S60" s="50"/>
      <c r="T60" s="51"/>
      <c r="U60" s="44"/>
      <c r="V60" s="47"/>
      <c r="W60" s="50"/>
      <c r="X60" s="68"/>
      <c r="Y60" s="68"/>
      <c r="Z60" s="87"/>
      <c r="AA60" s="50"/>
      <c r="AB60" s="52"/>
      <c r="AC60" s="35"/>
    </row>
    <row r="61" spans="1:29" s="71" customFormat="1" ht="26.25" customHeight="1" thickBot="1">
      <c r="A61" s="53"/>
      <c r="B61" s="54" t="s">
        <v>14</v>
      </c>
      <c r="C61" s="55"/>
      <c r="D61" s="56">
        <f>SUM(D52:D60)</f>
        <v>47</v>
      </c>
      <c r="E61" s="57">
        <f t="shared" ref="E61:F61" si="64">SUM(E52:E60)</f>
        <v>3</v>
      </c>
      <c r="F61" s="57">
        <f t="shared" si="64"/>
        <v>50</v>
      </c>
      <c r="G61" s="61">
        <f>SUM(G52:G60)</f>
        <v>0</v>
      </c>
      <c r="H61" s="56">
        <f>SUM(H52:H60)</f>
        <v>53</v>
      </c>
      <c r="I61" s="57">
        <f t="shared" ref="I61" si="65">SUM(I52:I60)</f>
        <v>0</v>
      </c>
      <c r="J61" s="85"/>
      <c r="K61" s="61">
        <f>SUM(K52:K60)</f>
        <v>0</v>
      </c>
      <c r="L61" s="56">
        <f>SUM(L52:L60)</f>
        <v>58</v>
      </c>
      <c r="M61" s="57">
        <f t="shared" ref="M61:N61" si="66">SUM(M52:M60)</f>
        <v>1</v>
      </c>
      <c r="N61" s="57">
        <f t="shared" si="66"/>
        <v>61</v>
      </c>
      <c r="O61" s="61">
        <f>SUM(O52:O60)</f>
        <v>2</v>
      </c>
      <c r="P61" s="56">
        <f>SUM(P52:P60)</f>
        <v>35</v>
      </c>
      <c r="Q61" s="57">
        <f t="shared" ref="Q61:R61" si="67">SUM(Q52:Q60)</f>
        <v>0</v>
      </c>
      <c r="R61" s="57">
        <f t="shared" si="67"/>
        <v>35</v>
      </c>
      <c r="S61" s="61">
        <f>SUM(S52:S60)</f>
        <v>0</v>
      </c>
      <c r="T61" s="56">
        <f>SUM(T52:T60)</f>
        <v>25</v>
      </c>
      <c r="U61" s="57">
        <f t="shared" ref="U61:V61" si="68">SUM(U52:U60)</f>
        <v>0</v>
      </c>
      <c r="V61" s="57">
        <f t="shared" si="68"/>
        <v>28</v>
      </c>
      <c r="W61" s="61">
        <f>SUM(W52:W60)</f>
        <v>3</v>
      </c>
      <c r="X61" s="57">
        <f>SUM(X52:X60)</f>
        <v>218</v>
      </c>
      <c r="Y61" s="57">
        <f t="shared" ref="Y61:Z61" si="69">SUM(Y52:Y60)</f>
        <v>4</v>
      </c>
      <c r="Z61" s="57">
        <f t="shared" si="69"/>
        <v>227</v>
      </c>
      <c r="AA61" s="61">
        <f>SUM(AA52:AA60)</f>
        <v>5</v>
      </c>
      <c r="AB61" s="62">
        <f t="shared" si="62"/>
        <v>9</v>
      </c>
      <c r="AC61" s="35">
        <f t="shared" si="10"/>
        <v>5</v>
      </c>
    </row>
    <row r="62" spans="1:29" ht="18" customHeight="1">
      <c r="A62" s="321" t="s">
        <v>60</v>
      </c>
      <c r="B62" s="321"/>
      <c r="C62" s="321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1"/>
      <c r="Q62" s="321"/>
      <c r="R62" s="321"/>
      <c r="S62" s="321"/>
      <c r="T62" s="321"/>
      <c r="U62" s="321"/>
      <c r="V62" s="321"/>
      <c r="W62" s="321"/>
      <c r="X62" s="321"/>
      <c r="Y62" s="321"/>
      <c r="Z62" s="321"/>
      <c r="AA62" s="321"/>
      <c r="AB62" s="321"/>
      <c r="AC62" s="35">
        <f t="shared" si="10"/>
        <v>0</v>
      </c>
    </row>
    <row r="63" spans="1:29" ht="10.5" customHeight="1" thickBot="1">
      <c r="A63" s="3"/>
      <c r="B63" s="4"/>
      <c r="C63" s="5"/>
      <c r="D63" s="5"/>
      <c r="E63" s="5"/>
      <c r="F63" s="6"/>
      <c r="G63" s="7"/>
      <c r="H63" s="5"/>
      <c r="I63" s="5"/>
      <c r="J63" s="6"/>
      <c r="K63" s="7"/>
      <c r="L63" s="5"/>
      <c r="M63" s="5"/>
      <c r="N63" s="8"/>
      <c r="O63" s="9"/>
      <c r="P63" s="5"/>
      <c r="Q63" s="5"/>
      <c r="R63" s="8"/>
      <c r="S63" s="7"/>
      <c r="T63" s="5"/>
      <c r="U63" s="5"/>
      <c r="V63" s="8"/>
      <c r="W63" s="7"/>
      <c r="X63" s="5"/>
      <c r="Y63" s="5"/>
      <c r="Z63" s="8"/>
      <c r="AA63" s="9"/>
      <c r="AC63" s="35">
        <f t="shared" si="10"/>
        <v>0</v>
      </c>
    </row>
    <row r="64" spans="1:29">
      <c r="A64" s="313" t="s">
        <v>5</v>
      </c>
      <c r="B64" s="315" t="s">
        <v>6</v>
      </c>
      <c r="C64" s="317" t="s">
        <v>7</v>
      </c>
      <c r="D64" s="319" t="s">
        <v>8</v>
      </c>
      <c r="E64" s="309"/>
      <c r="F64" s="309"/>
      <c r="G64" s="320"/>
      <c r="H64" s="306" t="s">
        <v>9</v>
      </c>
      <c r="I64" s="307"/>
      <c r="J64" s="307"/>
      <c r="K64" s="308"/>
      <c r="L64" s="306" t="s">
        <v>10</v>
      </c>
      <c r="M64" s="307"/>
      <c r="N64" s="307"/>
      <c r="O64" s="308"/>
      <c r="P64" s="306" t="s">
        <v>11</v>
      </c>
      <c r="Q64" s="307"/>
      <c r="R64" s="307"/>
      <c r="S64" s="308"/>
      <c r="T64" s="306" t="s">
        <v>12</v>
      </c>
      <c r="U64" s="307"/>
      <c r="V64" s="307"/>
      <c r="W64" s="308"/>
      <c r="X64" s="309" t="s">
        <v>13</v>
      </c>
      <c r="Y64" s="309"/>
      <c r="Z64" s="309"/>
      <c r="AA64" s="310"/>
      <c r="AB64" s="11" t="s">
        <v>14</v>
      </c>
      <c r="AC64" s="35" t="e">
        <f t="shared" si="10"/>
        <v>#VALUE!</v>
      </c>
    </row>
    <row r="65" spans="1:29" ht="42" customHeight="1" thickBot="1">
      <c r="A65" s="314"/>
      <c r="B65" s="316"/>
      <c r="C65" s="318"/>
      <c r="D65" s="12" t="s">
        <v>15</v>
      </c>
      <c r="E65" s="12" t="s">
        <v>16</v>
      </c>
      <c r="F65" s="13" t="s">
        <v>17</v>
      </c>
      <c r="G65" s="14" t="s">
        <v>18</v>
      </c>
      <c r="H65" s="15" t="s">
        <v>15</v>
      </c>
      <c r="I65" s="16" t="s">
        <v>16</v>
      </c>
      <c r="J65" s="17" t="s">
        <v>17</v>
      </c>
      <c r="K65" s="18" t="s">
        <v>18</v>
      </c>
      <c r="L65" s="15" t="s">
        <v>15</v>
      </c>
      <c r="M65" s="16" t="s">
        <v>16</v>
      </c>
      <c r="N65" s="17" t="s">
        <v>17</v>
      </c>
      <c r="O65" s="19" t="s">
        <v>18</v>
      </c>
      <c r="P65" s="20" t="s">
        <v>15</v>
      </c>
      <c r="Q65" s="16" t="s">
        <v>16</v>
      </c>
      <c r="R65" s="17" t="s">
        <v>17</v>
      </c>
      <c r="S65" s="21" t="s">
        <v>18</v>
      </c>
      <c r="T65" s="15" t="s">
        <v>15</v>
      </c>
      <c r="U65" s="16" t="s">
        <v>16</v>
      </c>
      <c r="V65" s="17" t="s">
        <v>17</v>
      </c>
      <c r="W65" s="18" t="s">
        <v>18</v>
      </c>
      <c r="X65" s="15" t="s">
        <v>15</v>
      </c>
      <c r="Y65" s="16" t="s">
        <v>16</v>
      </c>
      <c r="Z65" s="17" t="s">
        <v>17</v>
      </c>
      <c r="AA65" s="18" t="s">
        <v>18</v>
      </c>
      <c r="AB65" s="22" t="s">
        <v>19</v>
      </c>
      <c r="AC65" s="35" t="e">
        <f t="shared" si="10"/>
        <v>#VALUE!</v>
      </c>
    </row>
    <row r="66" spans="1:29" ht="34.5" customHeight="1" thickBot="1">
      <c r="A66" s="66" t="s">
        <v>61</v>
      </c>
      <c r="B66" s="88" t="s">
        <v>62</v>
      </c>
      <c r="C66" s="44" t="s">
        <v>63</v>
      </c>
      <c r="D66" s="68">
        <f>'[2]1марта19'!C262</f>
        <v>13</v>
      </c>
      <c r="E66" s="69">
        <f>'[2]1марта19'!E262</f>
        <v>0</v>
      </c>
      <c r="F66" s="47">
        <v>13</v>
      </c>
      <c r="G66" s="46">
        <f t="shared" ref="G66:G73" si="70">F66-(D66+E66)</f>
        <v>0</v>
      </c>
      <c r="H66" s="68">
        <f>'[2]1марта19'!F262</f>
        <v>16</v>
      </c>
      <c r="I66" s="69">
        <f>'[2]1марта19'!H262</f>
        <v>2</v>
      </c>
      <c r="J66" s="47">
        <v>14</v>
      </c>
      <c r="K66" s="46">
        <f t="shared" ref="K66:K73" si="71">J66-(H66+I66)</f>
        <v>-4</v>
      </c>
      <c r="L66" s="68">
        <f>'[2]1марта19'!I262</f>
        <v>13</v>
      </c>
      <c r="M66" s="69">
        <f>'[2]1марта19'!K262</f>
        <v>0</v>
      </c>
      <c r="N66" s="47">
        <v>13</v>
      </c>
      <c r="O66" s="70">
        <f t="shared" ref="O66:O73" si="72">N66-(L66+M66)</f>
        <v>0</v>
      </c>
      <c r="P66" s="68">
        <f>'[2]1марта19'!L262</f>
        <v>0</v>
      </c>
      <c r="Q66" s="69">
        <f>'[2]1марта19'!N262</f>
        <v>0</v>
      </c>
      <c r="R66" s="47">
        <v>0</v>
      </c>
      <c r="S66" s="50">
        <f t="shared" ref="S66:S73" si="73">R66-(P66+Q66)</f>
        <v>0</v>
      </c>
      <c r="T66" s="68">
        <f>'[2]1марта19'!O262</f>
        <v>0</v>
      </c>
      <c r="U66" s="69">
        <f>'[2]1марта19'!Q262</f>
        <v>0</v>
      </c>
      <c r="V66" s="47">
        <v>0</v>
      </c>
      <c r="W66" s="50">
        <f t="shared" ref="W66:W73" si="74">V66-(T66+U66)</f>
        <v>0</v>
      </c>
      <c r="X66" s="33">
        <f t="shared" ref="X66:Z73" si="75">D66+H66+L66+P66+T66</f>
        <v>42</v>
      </c>
      <c r="Y66" s="33">
        <f t="shared" si="75"/>
        <v>2</v>
      </c>
      <c r="Z66" s="26">
        <f t="shared" si="75"/>
        <v>40</v>
      </c>
      <c r="AA66" s="50">
        <f t="shared" ref="AA66:AA73" si="76">Z66-(X66+Y66)</f>
        <v>-4</v>
      </c>
      <c r="AB66" s="34">
        <f t="shared" ref="AB66:AB76" si="77">Z66-X66</f>
        <v>-2</v>
      </c>
      <c r="AC66" s="35">
        <f t="shared" si="10"/>
        <v>-4</v>
      </c>
    </row>
    <row r="67" spans="1:29" ht="28.5" customHeight="1" thickBot="1">
      <c r="A67" s="36" t="s">
        <v>64</v>
      </c>
      <c r="B67" s="37" t="s">
        <v>65</v>
      </c>
      <c r="C67" s="38" t="s">
        <v>66</v>
      </c>
      <c r="D67" s="33">
        <f>'[2]1марта19'!C222</f>
        <v>0</v>
      </c>
      <c r="E67" s="64">
        <f>'[2]1марта19'!E222</f>
        <v>0</v>
      </c>
      <c r="F67" s="12">
        <v>0</v>
      </c>
      <c r="G67" s="14">
        <f t="shared" si="70"/>
        <v>0</v>
      </c>
      <c r="H67" s="33">
        <f>'[2]1марта19'!F222</f>
        <v>0</v>
      </c>
      <c r="I67" s="64">
        <f>'[2]1марта19'!H222</f>
        <v>0</v>
      </c>
      <c r="J67" s="12">
        <v>0</v>
      </c>
      <c r="K67" s="14">
        <f t="shared" si="71"/>
        <v>0</v>
      </c>
      <c r="L67" s="33">
        <f>'[2]1марта19'!I222</f>
        <v>0</v>
      </c>
      <c r="M67" s="64">
        <f>'[2]1марта19'!K222</f>
        <v>0</v>
      </c>
      <c r="N67" s="12">
        <v>0</v>
      </c>
      <c r="O67" s="65">
        <f t="shared" si="72"/>
        <v>0</v>
      </c>
      <c r="P67" s="33">
        <f>'[2]1марта19'!L222</f>
        <v>0</v>
      </c>
      <c r="Q67" s="64">
        <f>'[2]1марта19'!N222</f>
        <v>0</v>
      </c>
      <c r="R67" s="12">
        <v>0</v>
      </c>
      <c r="S67" s="31">
        <f t="shared" si="73"/>
        <v>0</v>
      </c>
      <c r="T67" s="33">
        <f>'[2]1марта19'!O222</f>
        <v>0</v>
      </c>
      <c r="U67" s="64">
        <f>'[2]1марта19'!Q222</f>
        <v>0</v>
      </c>
      <c r="V67" s="12">
        <v>0</v>
      </c>
      <c r="W67" s="31">
        <f t="shared" si="74"/>
        <v>0</v>
      </c>
      <c r="X67" s="33">
        <f t="shared" si="75"/>
        <v>0</v>
      </c>
      <c r="Y67" s="33">
        <f t="shared" si="75"/>
        <v>0</v>
      </c>
      <c r="Z67" s="26">
        <f t="shared" si="75"/>
        <v>0</v>
      </c>
      <c r="AA67" s="31">
        <f t="shared" si="76"/>
        <v>0</v>
      </c>
      <c r="AB67" s="34">
        <f t="shared" si="77"/>
        <v>0</v>
      </c>
      <c r="AC67" s="35">
        <f t="shared" si="10"/>
        <v>0</v>
      </c>
    </row>
    <row r="68" spans="1:29" ht="25.5" customHeight="1" thickBot="1">
      <c r="A68" s="36" t="s">
        <v>64</v>
      </c>
      <c r="B68" s="37" t="s">
        <v>65</v>
      </c>
      <c r="C68" s="38" t="s">
        <v>28</v>
      </c>
      <c r="D68" s="33">
        <f>'[2]1марта19'!C206</f>
        <v>8</v>
      </c>
      <c r="E68" s="64">
        <f>'[2]1марта19'!E206</f>
        <v>0</v>
      </c>
      <c r="F68" s="12">
        <v>10</v>
      </c>
      <c r="G68" s="14">
        <f t="shared" si="70"/>
        <v>2</v>
      </c>
      <c r="H68" s="33">
        <f>'[2]1марта19'!F206</f>
        <v>13</v>
      </c>
      <c r="I68" s="64">
        <f>'[2]1марта19'!H206</f>
        <v>1</v>
      </c>
      <c r="J68" s="12">
        <v>13</v>
      </c>
      <c r="K68" s="14">
        <f t="shared" si="71"/>
        <v>-1</v>
      </c>
      <c r="L68" s="33">
        <f>'[2]1марта19'!I206</f>
        <v>13</v>
      </c>
      <c r="M68" s="64">
        <f>'[2]1марта19'!K206</f>
        <v>1</v>
      </c>
      <c r="N68" s="12">
        <v>13</v>
      </c>
      <c r="O68" s="65">
        <f t="shared" si="72"/>
        <v>-1</v>
      </c>
      <c r="P68" s="33">
        <f>'[2]1марта19'!L206</f>
        <v>10</v>
      </c>
      <c r="Q68" s="64">
        <f>'[2]1марта19'!N206</f>
        <v>1</v>
      </c>
      <c r="R68" s="12">
        <v>12</v>
      </c>
      <c r="S68" s="31">
        <f t="shared" si="73"/>
        <v>1</v>
      </c>
      <c r="T68" s="33">
        <f>'[2]1марта19'!O206</f>
        <v>13</v>
      </c>
      <c r="U68" s="64">
        <f>'[2]1марта19'!Q206</f>
        <v>0</v>
      </c>
      <c r="V68" s="12">
        <v>16</v>
      </c>
      <c r="W68" s="31">
        <f t="shared" si="74"/>
        <v>3</v>
      </c>
      <c r="X68" s="33">
        <f t="shared" si="75"/>
        <v>57</v>
      </c>
      <c r="Y68" s="33">
        <f t="shared" si="75"/>
        <v>3</v>
      </c>
      <c r="Z68" s="26">
        <f t="shared" si="75"/>
        <v>64</v>
      </c>
      <c r="AA68" s="31">
        <f t="shared" si="76"/>
        <v>4</v>
      </c>
      <c r="AB68" s="34">
        <f t="shared" si="77"/>
        <v>7</v>
      </c>
      <c r="AC68" s="35">
        <f t="shared" si="10"/>
        <v>4</v>
      </c>
    </row>
    <row r="69" spans="1:29" ht="34.5" customHeight="1" thickBot="1">
      <c r="A69" s="36" t="s">
        <v>67</v>
      </c>
      <c r="B69" s="37" t="s">
        <v>68</v>
      </c>
      <c r="C69" s="38" t="s">
        <v>28</v>
      </c>
      <c r="D69" s="33">
        <f>'[2]1марта19'!C230</f>
        <v>12</v>
      </c>
      <c r="E69" s="64">
        <f>'[2]1марта19'!E230</f>
        <v>3</v>
      </c>
      <c r="F69" s="12">
        <v>13</v>
      </c>
      <c r="G69" s="14">
        <f t="shared" si="70"/>
        <v>-2</v>
      </c>
      <c r="H69" s="33">
        <f>'[2]1марта19'!F230</f>
        <v>12</v>
      </c>
      <c r="I69" s="64">
        <f>'[2]1марта19'!H230</f>
        <v>1</v>
      </c>
      <c r="J69" s="12">
        <v>14</v>
      </c>
      <c r="K69" s="14">
        <f t="shared" si="71"/>
        <v>1</v>
      </c>
      <c r="L69" s="33">
        <f>'[2]1марта19'!I230</f>
        <v>11</v>
      </c>
      <c r="M69" s="64">
        <f>'[2]1марта19'!K230</f>
        <v>2</v>
      </c>
      <c r="N69" s="12">
        <v>14</v>
      </c>
      <c r="O69" s="65">
        <f t="shared" si="72"/>
        <v>1</v>
      </c>
      <c r="P69" s="33">
        <f>'[2]1марта19'!L230</f>
        <v>9</v>
      </c>
      <c r="Q69" s="64">
        <f>'[2]1марта19'!N230</f>
        <v>0</v>
      </c>
      <c r="R69" s="12">
        <v>10</v>
      </c>
      <c r="S69" s="31">
        <f t="shared" si="73"/>
        <v>1</v>
      </c>
      <c r="T69" s="33">
        <f>'[2]1марта19'!O230</f>
        <v>10</v>
      </c>
      <c r="U69" s="64">
        <f>'[2]1марта19'!Q230</f>
        <v>0</v>
      </c>
      <c r="V69" s="12">
        <v>10</v>
      </c>
      <c r="W69" s="31">
        <f t="shared" si="74"/>
        <v>0</v>
      </c>
      <c r="X69" s="33">
        <f t="shared" si="75"/>
        <v>54</v>
      </c>
      <c r="Y69" s="33">
        <f t="shared" si="75"/>
        <v>6</v>
      </c>
      <c r="Z69" s="26">
        <f t="shared" si="75"/>
        <v>61</v>
      </c>
      <c r="AA69" s="31">
        <f t="shared" si="76"/>
        <v>1</v>
      </c>
      <c r="AB69" s="34">
        <f t="shared" si="77"/>
        <v>7</v>
      </c>
      <c r="AC69" s="35">
        <f t="shared" si="10"/>
        <v>1</v>
      </c>
    </row>
    <row r="70" spans="1:29" ht="34.5" customHeight="1" thickBot="1">
      <c r="A70" s="36" t="s">
        <v>61</v>
      </c>
      <c r="B70" s="37" t="s">
        <v>69</v>
      </c>
      <c r="C70" s="38" t="s">
        <v>28</v>
      </c>
      <c r="D70" s="33">
        <f>'[2]1марта19'!C286</f>
        <v>0</v>
      </c>
      <c r="E70" s="64">
        <f>'[2]1марта19'!E286</f>
        <v>0</v>
      </c>
      <c r="F70" s="12">
        <v>0</v>
      </c>
      <c r="G70" s="14">
        <f t="shared" si="70"/>
        <v>0</v>
      </c>
      <c r="H70" s="33">
        <f>'[2]1марта19'!F286</f>
        <v>0</v>
      </c>
      <c r="I70" s="64">
        <f>'[2]1марта19'!H286</f>
        <v>0</v>
      </c>
      <c r="J70" s="12">
        <v>0</v>
      </c>
      <c r="K70" s="14">
        <f t="shared" si="71"/>
        <v>0</v>
      </c>
      <c r="L70" s="33">
        <f>'[2]1марта19'!I286</f>
        <v>9</v>
      </c>
      <c r="M70" s="64">
        <f>'[2]1марта19'!K286</f>
        <v>0</v>
      </c>
      <c r="N70" s="12">
        <v>10</v>
      </c>
      <c r="O70" s="65">
        <f t="shared" si="72"/>
        <v>1</v>
      </c>
      <c r="P70" s="33">
        <f>'[2]1марта19'!L286</f>
        <v>9</v>
      </c>
      <c r="Q70" s="64">
        <f>'[2]1марта19'!N286</f>
        <v>0</v>
      </c>
      <c r="R70" s="12">
        <v>10</v>
      </c>
      <c r="S70" s="31">
        <f t="shared" si="73"/>
        <v>1</v>
      </c>
      <c r="T70" s="33">
        <f>'[2]1марта19'!O286</f>
        <v>8</v>
      </c>
      <c r="U70" s="64">
        <f>'[2]1марта19'!Q286</f>
        <v>0</v>
      </c>
      <c r="V70" s="12">
        <v>10</v>
      </c>
      <c r="W70" s="31">
        <f t="shared" si="74"/>
        <v>2</v>
      </c>
      <c r="X70" s="33">
        <f t="shared" si="75"/>
        <v>26</v>
      </c>
      <c r="Y70" s="33">
        <f t="shared" si="75"/>
        <v>0</v>
      </c>
      <c r="Z70" s="26">
        <f t="shared" si="75"/>
        <v>30</v>
      </c>
      <c r="AA70" s="31">
        <f t="shared" si="76"/>
        <v>4</v>
      </c>
      <c r="AB70" s="34">
        <f t="shared" si="77"/>
        <v>4</v>
      </c>
      <c r="AC70" s="35">
        <f t="shared" si="10"/>
        <v>4</v>
      </c>
    </row>
    <row r="71" spans="1:29" ht="34.5" hidden="1" customHeight="1" thickBot="1">
      <c r="A71" s="36" t="s">
        <v>70</v>
      </c>
      <c r="B71" s="37" t="s">
        <v>68</v>
      </c>
      <c r="C71" s="38" t="s">
        <v>71</v>
      </c>
      <c r="D71" s="33">
        <f>'[2]1марта19'!C238</f>
        <v>0</v>
      </c>
      <c r="E71" s="64">
        <f>'[2]1марта19'!E238</f>
        <v>0</v>
      </c>
      <c r="F71" s="12"/>
      <c r="G71" s="14">
        <f t="shared" si="70"/>
        <v>0</v>
      </c>
      <c r="H71" s="33">
        <f>'[2]1марта19'!F238</f>
        <v>0</v>
      </c>
      <c r="I71" s="64">
        <f>'[2]1марта19'!H238</f>
        <v>0</v>
      </c>
      <c r="J71" s="12"/>
      <c r="K71" s="14">
        <f t="shared" si="71"/>
        <v>0</v>
      </c>
      <c r="L71" s="33">
        <f>'[2]1марта19'!I238</f>
        <v>0</v>
      </c>
      <c r="M71" s="64">
        <f>'[2]1марта19'!K238</f>
        <v>0</v>
      </c>
      <c r="N71" s="12"/>
      <c r="O71" s="65">
        <f t="shared" si="72"/>
        <v>0</v>
      </c>
      <c r="P71" s="33">
        <f>'[2]1марта19'!L238</f>
        <v>0</v>
      </c>
      <c r="Q71" s="64">
        <f>'[2]1марта19'!N238</f>
        <v>0</v>
      </c>
      <c r="R71" s="12">
        <v>0</v>
      </c>
      <c r="S71" s="31">
        <f t="shared" si="73"/>
        <v>0</v>
      </c>
      <c r="T71" s="33">
        <f>'[2]1марта19'!O238</f>
        <v>0</v>
      </c>
      <c r="U71" s="64">
        <f>'[2]1марта19'!Q238</f>
        <v>0</v>
      </c>
      <c r="V71" s="12"/>
      <c r="W71" s="31">
        <f t="shared" si="74"/>
        <v>0</v>
      </c>
      <c r="X71" s="33">
        <f t="shared" si="75"/>
        <v>0</v>
      </c>
      <c r="Y71" s="33">
        <f t="shared" si="75"/>
        <v>0</v>
      </c>
      <c r="Z71" s="26">
        <f t="shared" si="75"/>
        <v>0</v>
      </c>
      <c r="AA71" s="31">
        <f t="shared" si="76"/>
        <v>0</v>
      </c>
      <c r="AB71" s="34">
        <f t="shared" si="77"/>
        <v>0</v>
      </c>
      <c r="AC71" s="35">
        <f t="shared" si="10"/>
        <v>0</v>
      </c>
    </row>
    <row r="72" spans="1:29" ht="40.799999999999997" customHeight="1" thickBot="1">
      <c r="A72" s="36" t="s">
        <v>70</v>
      </c>
      <c r="B72" s="37" t="s">
        <v>72</v>
      </c>
      <c r="C72" s="25" t="s">
        <v>22</v>
      </c>
      <c r="D72" s="33">
        <f>'[2]1марта19'!C254</f>
        <v>0</v>
      </c>
      <c r="E72" s="64">
        <f>'[2]1марта19'!E254</f>
        <v>0</v>
      </c>
      <c r="F72" s="12">
        <v>0</v>
      </c>
      <c r="G72" s="14">
        <f t="shared" si="70"/>
        <v>0</v>
      </c>
      <c r="H72" s="33">
        <f>'[2]1марта19'!F254</f>
        <v>0</v>
      </c>
      <c r="I72" s="64">
        <f>'[2]1марта19'!H254</f>
        <v>0</v>
      </c>
      <c r="J72" s="12">
        <v>0</v>
      </c>
      <c r="K72" s="14">
        <f t="shared" si="71"/>
        <v>0</v>
      </c>
      <c r="L72" s="33">
        <f>'[2]1марта19'!I254</f>
        <v>0</v>
      </c>
      <c r="M72" s="64">
        <f>'[2]1марта19'!K254</f>
        <v>0</v>
      </c>
      <c r="N72" s="12">
        <v>0</v>
      </c>
      <c r="O72" s="65">
        <f t="shared" si="72"/>
        <v>0</v>
      </c>
      <c r="P72" s="33">
        <f>'[2]1марта19'!L254</f>
        <v>0</v>
      </c>
      <c r="Q72" s="64">
        <f>'[2]1марта19'!N254</f>
        <v>0</v>
      </c>
      <c r="R72" s="12"/>
      <c r="S72" s="31">
        <f t="shared" si="73"/>
        <v>0</v>
      </c>
      <c r="T72" s="33">
        <f>'[2]1марта19'!O254</f>
        <v>0</v>
      </c>
      <c r="U72" s="64">
        <f>'[2]1марта19'!Q254</f>
        <v>0</v>
      </c>
      <c r="V72" s="12"/>
      <c r="W72" s="31">
        <f t="shared" si="74"/>
        <v>0</v>
      </c>
      <c r="X72" s="33">
        <f t="shared" si="75"/>
        <v>0</v>
      </c>
      <c r="Y72" s="33">
        <f t="shared" si="75"/>
        <v>0</v>
      </c>
      <c r="Z72" s="26">
        <f t="shared" si="75"/>
        <v>0</v>
      </c>
      <c r="AA72" s="31">
        <f t="shared" si="76"/>
        <v>0</v>
      </c>
      <c r="AB72" s="34">
        <f t="shared" si="77"/>
        <v>0</v>
      </c>
      <c r="AC72" s="35">
        <f t="shared" si="10"/>
        <v>0</v>
      </c>
    </row>
    <row r="73" spans="1:29" ht="50.4" customHeight="1" thickBot="1">
      <c r="A73" s="36" t="s">
        <v>61</v>
      </c>
      <c r="B73" s="37" t="s">
        <v>73</v>
      </c>
      <c r="C73" s="25" t="s">
        <v>22</v>
      </c>
      <c r="D73" s="33">
        <f>'[2]1марта19'!C270</f>
        <v>10</v>
      </c>
      <c r="E73" s="64">
        <f>'[2]1марта19'!E262</f>
        <v>0</v>
      </c>
      <c r="F73" s="12">
        <v>10</v>
      </c>
      <c r="G73" s="14">
        <f t="shared" si="70"/>
        <v>0</v>
      </c>
      <c r="H73" s="33">
        <f>'[2]1марта19'!F270</f>
        <v>8</v>
      </c>
      <c r="I73" s="64">
        <f>'[2]1марта19'!H262</f>
        <v>2</v>
      </c>
      <c r="J73" s="12">
        <v>10</v>
      </c>
      <c r="K73" s="14">
        <f t="shared" si="71"/>
        <v>0</v>
      </c>
      <c r="L73" s="33">
        <f>'[2]1марта19'!I270</f>
        <v>9</v>
      </c>
      <c r="M73" s="64">
        <f>'[2]1марта19'!K262</f>
        <v>0</v>
      </c>
      <c r="N73" s="12">
        <v>10</v>
      </c>
      <c r="O73" s="65">
        <f t="shared" si="72"/>
        <v>1</v>
      </c>
      <c r="P73" s="33">
        <f>'[2]1марта19'!L270</f>
        <v>0</v>
      </c>
      <c r="Q73" s="64">
        <f>'[2]1марта19'!N262</f>
        <v>0</v>
      </c>
      <c r="R73" s="12"/>
      <c r="S73" s="31">
        <f t="shared" si="73"/>
        <v>0</v>
      </c>
      <c r="T73" s="33">
        <f>'[2]1марта19'!O270</f>
        <v>0</v>
      </c>
      <c r="U73" s="64">
        <f>'[2]1марта19'!Q262</f>
        <v>0</v>
      </c>
      <c r="V73" s="12"/>
      <c r="W73" s="31">
        <f t="shared" si="74"/>
        <v>0</v>
      </c>
      <c r="X73" s="33">
        <f t="shared" si="75"/>
        <v>27</v>
      </c>
      <c r="Y73" s="33">
        <f t="shared" si="75"/>
        <v>2</v>
      </c>
      <c r="Z73" s="26">
        <f t="shared" si="75"/>
        <v>30</v>
      </c>
      <c r="AA73" s="31">
        <f t="shared" si="76"/>
        <v>1</v>
      </c>
      <c r="AB73" s="34">
        <f t="shared" si="77"/>
        <v>3</v>
      </c>
      <c r="AC73" s="35">
        <f t="shared" si="10"/>
        <v>1</v>
      </c>
    </row>
    <row r="74" spans="1:29" ht="34.5" hidden="1" customHeight="1" thickBot="1">
      <c r="A74" s="36"/>
      <c r="B74" s="37"/>
      <c r="C74" s="38"/>
      <c r="D74" s="39"/>
      <c r="E74" s="38"/>
      <c r="F74" s="12"/>
      <c r="G74" s="14"/>
      <c r="H74" s="39"/>
      <c r="I74" s="38"/>
      <c r="J74" s="12"/>
      <c r="K74" s="14"/>
      <c r="L74" s="39"/>
      <c r="M74" s="38"/>
      <c r="N74" s="12"/>
      <c r="O74" s="65"/>
      <c r="P74" s="39"/>
      <c r="Q74" s="38"/>
      <c r="R74" s="12"/>
      <c r="S74" s="31"/>
      <c r="T74" s="39"/>
      <c r="U74" s="38"/>
      <c r="V74" s="12"/>
      <c r="W74" s="31"/>
      <c r="X74" s="33"/>
      <c r="Y74" s="33"/>
      <c r="Z74" s="26"/>
      <c r="AA74" s="31"/>
      <c r="AB74" s="34"/>
      <c r="AC74" s="35"/>
    </row>
    <row r="75" spans="1:29" ht="34.5" hidden="1" customHeight="1" thickBot="1">
      <c r="A75" s="66"/>
      <c r="B75" s="88"/>
      <c r="C75" s="44"/>
      <c r="D75" s="68"/>
      <c r="E75" s="69"/>
      <c r="F75" s="47"/>
      <c r="G75" s="46"/>
      <c r="H75" s="68"/>
      <c r="I75" s="69"/>
      <c r="J75" s="47"/>
      <c r="K75" s="46"/>
      <c r="L75" s="68"/>
      <c r="M75" s="69"/>
      <c r="N75" s="47"/>
      <c r="O75" s="70"/>
      <c r="P75" s="68"/>
      <c r="Q75" s="69"/>
      <c r="R75" s="47"/>
      <c r="S75" s="50"/>
      <c r="T75" s="68"/>
      <c r="U75" s="69"/>
      <c r="V75" s="47"/>
      <c r="W75" s="50"/>
      <c r="X75" s="33"/>
      <c r="Y75" s="33"/>
      <c r="Z75" s="26"/>
      <c r="AA75" s="50"/>
      <c r="AB75" s="34"/>
      <c r="AC75" s="35"/>
    </row>
    <row r="76" spans="1:29" s="75" customFormat="1" ht="23.25" customHeight="1" thickBot="1">
      <c r="A76" s="53"/>
      <c r="B76" s="89" t="s">
        <v>14</v>
      </c>
      <c r="C76" s="55"/>
      <c r="D76" s="73">
        <f t="shared" ref="D76:AA76" si="78">SUM(D66:D75)</f>
        <v>43</v>
      </c>
      <c r="E76" s="74">
        <f t="shared" si="78"/>
        <v>3</v>
      </c>
      <c r="F76" s="74">
        <f t="shared" si="78"/>
        <v>46</v>
      </c>
      <c r="G76" s="61">
        <f t="shared" si="78"/>
        <v>0</v>
      </c>
      <c r="H76" s="73">
        <f t="shared" si="78"/>
        <v>49</v>
      </c>
      <c r="I76" s="74">
        <f t="shared" si="78"/>
        <v>6</v>
      </c>
      <c r="J76" s="74">
        <f t="shared" si="78"/>
        <v>51</v>
      </c>
      <c r="K76" s="61">
        <f t="shared" si="78"/>
        <v>-4</v>
      </c>
      <c r="L76" s="73">
        <f t="shared" si="78"/>
        <v>55</v>
      </c>
      <c r="M76" s="74">
        <f t="shared" si="78"/>
        <v>3</v>
      </c>
      <c r="N76" s="74">
        <f t="shared" si="78"/>
        <v>60</v>
      </c>
      <c r="O76" s="61">
        <f t="shared" si="78"/>
        <v>2</v>
      </c>
      <c r="P76" s="73">
        <f t="shared" si="78"/>
        <v>28</v>
      </c>
      <c r="Q76" s="74">
        <f t="shared" si="78"/>
        <v>1</v>
      </c>
      <c r="R76" s="74">
        <f t="shared" si="78"/>
        <v>32</v>
      </c>
      <c r="S76" s="61">
        <f t="shared" si="78"/>
        <v>3</v>
      </c>
      <c r="T76" s="73">
        <f t="shared" si="78"/>
        <v>31</v>
      </c>
      <c r="U76" s="74">
        <f t="shared" si="78"/>
        <v>0</v>
      </c>
      <c r="V76" s="74">
        <f t="shared" si="78"/>
        <v>36</v>
      </c>
      <c r="W76" s="61">
        <f t="shared" si="78"/>
        <v>5</v>
      </c>
      <c r="X76" s="74">
        <f t="shared" si="78"/>
        <v>206</v>
      </c>
      <c r="Y76" s="74">
        <f t="shared" si="78"/>
        <v>13</v>
      </c>
      <c r="Z76" s="74">
        <f t="shared" si="78"/>
        <v>225</v>
      </c>
      <c r="AA76" s="61">
        <f t="shared" si="78"/>
        <v>6</v>
      </c>
      <c r="AB76" s="62">
        <f t="shared" si="77"/>
        <v>19</v>
      </c>
      <c r="AC76" s="35">
        <f t="shared" ref="AC76:AC94" si="79">Z76-Y76-X76</f>
        <v>6</v>
      </c>
    </row>
    <row r="77" spans="1:29" ht="18" customHeight="1">
      <c r="A77" s="321" t="s">
        <v>74</v>
      </c>
      <c r="B77" s="321"/>
      <c r="C77" s="321"/>
      <c r="D77" s="321"/>
      <c r="E77" s="321"/>
      <c r="F77" s="321"/>
      <c r="G77" s="321"/>
      <c r="H77" s="321"/>
      <c r="I77" s="321"/>
      <c r="J77" s="321"/>
      <c r="K77" s="321"/>
      <c r="L77" s="321"/>
      <c r="M77" s="321"/>
      <c r="N77" s="321"/>
      <c r="O77" s="321"/>
      <c r="P77" s="321"/>
      <c r="Q77" s="321"/>
      <c r="R77" s="321"/>
      <c r="S77" s="321"/>
      <c r="T77" s="321"/>
      <c r="U77" s="321"/>
      <c r="V77" s="321"/>
      <c r="W77" s="321"/>
      <c r="X77" s="321"/>
      <c r="Y77" s="321"/>
      <c r="Z77" s="321"/>
      <c r="AA77" s="321"/>
      <c r="AB77" s="321"/>
      <c r="AC77" s="35">
        <f t="shared" si="79"/>
        <v>0</v>
      </c>
    </row>
    <row r="78" spans="1:29" ht="10.5" customHeight="1" thickBot="1">
      <c r="A78" s="3"/>
      <c r="B78" s="4"/>
      <c r="C78" s="5"/>
      <c r="D78" s="5"/>
      <c r="E78" s="5"/>
      <c r="F78" s="6"/>
      <c r="G78" s="7"/>
      <c r="H78" s="5"/>
      <c r="I78" s="5"/>
      <c r="J78" s="6"/>
      <c r="K78" s="7"/>
      <c r="L78" s="5"/>
      <c r="M78" s="5"/>
      <c r="N78" s="8"/>
      <c r="O78" s="9"/>
      <c r="P78" s="5"/>
      <c r="Q78" s="5"/>
      <c r="R78" s="8"/>
      <c r="S78" s="7"/>
      <c r="T78" s="5"/>
      <c r="U78" s="5"/>
      <c r="V78" s="8"/>
      <c r="W78" s="7"/>
      <c r="X78" s="5"/>
      <c r="Y78" s="5"/>
      <c r="Z78" s="8"/>
      <c r="AA78" s="9"/>
      <c r="AC78" s="35">
        <f t="shared" si="79"/>
        <v>0</v>
      </c>
    </row>
    <row r="79" spans="1:29">
      <c r="A79" s="313" t="s">
        <v>5</v>
      </c>
      <c r="B79" s="315" t="s">
        <v>6</v>
      </c>
      <c r="C79" s="317" t="s">
        <v>7</v>
      </c>
      <c r="D79" s="319" t="s">
        <v>8</v>
      </c>
      <c r="E79" s="309"/>
      <c r="F79" s="309"/>
      <c r="G79" s="320"/>
      <c r="H79" s="306" t="s">
        <v>9</v>
      </c>
      <c r="I79" s="307"/>
      <c r="J79" s="307"/>
      <c r="K79" s="308"/>
      <c r="L79" s="306" t="s">
        <v>10</v>
      </c>
      <c r="M79" s="307"/>
      <c r="N79" s="307"/>
      <c r="O79" s="308"/>
      <c r="P79" s="306" t="s">
        <v>11</v>
      </c>
      <c r="Q79" s="307"/>
      <c r="R79" s="307"/>
      <c r="S79" s="308"/>
      <c r="T79" s="306" t="s">
        <v>12</v>
      </c>
      <c r="U79" s="307"/>
      <c r="V79" s="307"/>
      <c r="W79" s="308"/>
      <c r="X79" s="309" t="s">
        <v>13</v>
      </c>
      <c r="Y79" s="309"/>
      <c r="Z79" s="309"/>
      <c r="AA79" s="310"/>
      <c r="AB79" s="11" t="s">
        <v>14</v>
      </c>
      <c r="AC79" s="35" t="e">
        <f t="shared" si="79"/>
        <v>#VALUE!</v>
      </c>
    </row>
    <row r="80" spans="1:29" ht="42" customHeight="1" thickBot="1">
      <c r="A80" s="314"/>
      <c r="B80" s="316"/>
      <c r="C80" s="318"/>
      <c r="D80" s="12" t="s">
        <v>15</v>
      </c>
      <c r="E80" s="12" t="s">
        <v>16</v>
      </c>
      <c r="F80" s="13" t="s">
        <v>17</v>
      </c>
      <c r="G80" s="14" t="s">
        <v>18</v>
      </c>
      <c r="H80" s="15" t="s">
        <v>15</v>
      </c>
      <c r="I80" s="16" t="s">
        <v>16</v>
      </c>
      <c r="J80" s="17" t="s">
        <v>17</v>
      </c>
      <c r="K80" s="18" t="s">
        <v>18</v>
      </c>
      <c r="L80" s="15" t="s">
        <v>15</v>
      </c>
      <c r="M80" s="16" t="s">
        <v>16</v>
      </c>
      <c r="N80" s="17" t="s">
        <v>17</v>
      </c>
      <c r="O80" s="19" t="s">
        <v>18</v>
      </c>
      <c r="P80" s="20" t="s">
        <v>15</v>
      </c>
      <c r="Q80" s="16" t="s">
        <v>16</v>
      </c>
      <c r="R80" s="17" t="s">
        <v>17</v>
      </c>
      <c r="S80" s="21" t="s">
        <v>18</v>
      </c>
      <c r="T80" s="15" t="s">
        <v>15</v>
      </c>
      <c r="U80" s="16" t="s">
        <v>16</v>
      </c>
      <c r="V80" s="17" t="s">
        <v>17</v>
      </c>
      <c r="W80" s="18" t="s">
        <v>18</v>
      </c>
      <c r="X80" s="15" t="s">
        <v>15</v>
      </c>
      <c r="Y80" s="16" t="s">
        <v>16</v>
      </c>
      <c r="Z80" s="17" t="s">
        <v>17</v>
      </c>
      <c r="AA80" s="18" t="s">
        <v>18</v>
      </c>
      <c r="AB80" s="22" t="s">
        <v>19</v>
      </c>
      <c r="AC80" s="35" t="e">
        <f t="shared" si="79"/>
        <v>#VALUE!</v>
      </c>
    </row>
    <row r="81" spans="1:29" ht="29.25" customHeight="1" thickBot="1">
      <c r="A81" s="36" t="s">
        <v>75</v>
      </c>
      <c r="B81" s="37" t="s">
        <v>76</v>
      </c>
      <c r="C81" s="38" t="s">
        <v>28</v>
      </c>
      <c r="D81" s="33">
        <f>'[2]1марта19'!C70</f>
        <v>11</v>
      </c>
      <c r="E81" s="64">
        <f>'[2]1марта19'!E70</f>
        <v>0</v>
      </c>
      <c r="F81" s="12">
        <v>10</v>
      </c>
      <c r="G81" s="14">
        <f t="shared" ref="G81:G83" si="80">F81-(D81+E81)</f>
        <v>-1</v>
      </c>
      <c r="H81" s="33">
        <f>'[2]1марта19'!F70</f>
        <v>12</v>
      </c>
      <c r="I81" s="64">
        <f>'[2]1марта19'!H70</f>
        <v>1</v>
      </c>
      <c r="J81" s="12">
        <v>14</v>
      </c>
      <c r="K81" s="14">
        <f t="shared" ref="K81:K83" si="81">J81-(H81+I81)</f>
        <v>1</v>
      </c>
      <c r="L81" s="33">
        <f>'[2]1марта19'!I70</f>
        <v>15</v>
      </c>
      <c r="M81" s="64">
        <f>'[2]1марта19'!K70</f>
        <v>0</v>
      </c>
      <c r="N81" s="12">
        <v>15</v>
      </c>
      <c r="O81" s="65">
        <f t="shared" ref="O81:O83" si="82">N81-(L81+M81)</f>
        <v>0</v>
      </c>
      <c r="P81" s="33">
        <f>'[2]1марта19'!L70</f>
        <v>13</v>
      </c>
      <c r="Q81" s="64">
        <f>'[2]1марта19'!N70</f>
        <v>0</v>
      </c>
      <c r="R81" s="12">
        <v>10</v>
      </c>
      <c r="S81" s="31">
        <f t="shared" ref="S81:S83" si="83">R81-(P81+Q81)</f>
        <v>-3</v>
      </c>
      <c r="T81" s="33">
        <f>'[2]1марта19'!O70</f>
        <v>16</v>
      </c>
      <c r="U81" s="64">
        <f>'[2]1марта19'!Q70</f>
        <v>1</v>
      </c>
      <c r="V81" s="12">
        <v>20</v>
      </c>
      <c r="W81" s="31">
        <f t="shared" ref="W81:W83" si="84">V81-(T81+U81)</f>
        <v>3</v>
      </c>
      <c r="X81" s="33">
        <f t="shared" ref="X81:Z83" si="85">D81+H81+L81+P81+T81</f>
        <v>67</v>
      </c>
      <c r="Y81" s="33">
        <f t="shared" si="85"/>
        <v>2</v>
      </c>
      <c r="Z81" s="26">
        <f t="shared" si="85"/>
        <v>69</v>
      </c>
      <c r="AA81" s="31">
        <f t="shared" ref="AA81:AA83" si="86">Z81-(X81+Y81)</f>
        <v>0</v>
      </c>
      <c r="AB81" s="34">
        <f t="shared" ref="AB81:AB84" si="87">Z81-X81</f>
        <v>2</v>
      </c>
      <c r="AC81" s="35">
        <f t="shared" si="79"/>
        <v>0</v>
      </c>
    </row>
    <row r="82" spans="1:29" ht="45" customHeight="1" thickBot="1">
      <c r="A82" s="36" t="s">
        <v>75</v>
      </c>
      <c r="B82" s="37" t="s">
        <v>77</v>
      </c>
      <c r="C82" s="25" t="s">
        <v>22</v>
      </c>
      <c r="D82" s="33">
        <f>'[2]1марта19'!C78</f>
        <v>22</v>
      </c>
      <c r="E82" s="64">
        <f>'[2]1марта19'!E78</f>
        <v>2</v>
      </c>
      <c r="F82" s="12">
        <v>20</v>
      </c>
      <c r="G82" s="14">
        <f t="shared" si="80"/>
        <v>-4</v>
      </c>
      <c r="H82" s="33">
        <f>'[2]1марта19'!F78</f>
        <v>17</v>
      </c>
      <c r="I82" s="64">
        <f>'[2]1марта19'!H78</f>
        <v>0</v>
      </c>
      <c r="J82" s="12">
        <v>20</v>
      </c>
      <c r="K82" s="14">
        <f t="shared" si="81"/>
        <v>3</v>
      </c>
      <c r="L82" s="33">
        <f>'[2]1марта19'!I78</f>
        <v>11</v>
      </c>
      <c r="M82" s="64">
        <f>'[2]1марта19'!K78</f>
        <v>0</v>
      </c>
      <c r="N82" s="12">
        <v>10</v>
      </c>
      <c r="O82" s="65">
        <f t="shared" si="82"/>
        <v>-1</v>
      </c>
      <c r="P82" s="33">
        <f>'[2]1марта19'!L78</f>
        <v>0</v>
      </c>
      <c r="Q82" s="64">
        <f>'[2]1марта19'!N78</f>
        <v>0</v>
      </c>
      <c r="R82" s="12"/>
      <c r="S82" s="31">
        <f t="shared" si="83"/>
        <v>0</v>
      </c>
      <c r="T82" s="33">
        <f>'[2]1марта19'!O78</f>
        <v>0</v>
      </c>
      <c r="U82" s="64">
        <f>'[2]1марта19'!Q78</f>
        <v>0</v>
      </c>
      <c r="V82" s="12"/>
      <c r="W82" s="31">
        <f t="shared" si="84"/>
        <v>0</v>
      </c>
      <c r="X82" s="33">
        <f t="shared" si="85"/>
        <v>50</v>
      </c>
      <c r="Y82" s="33">
        <f t="shared" si="85"/>
        <v>2</v>
      </c>
      <c r="Z82" s="26">
        <f t="shared" si="85"/>
        <v>50</v>
      </c>
      <c r="AA82" s="31">
        <f t="shared" si="86"/>
        <v>-2</v>
      </c>
      <c r="AB82" s="34">
        <f t="shared" si="87"/>
        <v>0</v>
      </c>
      <c r="AC82" s="35">
        <f t="shared" si="79"/>
        <v>-2</v>
      </c>
    </row>
    <row r="83" spans="1:29" ht="42" customHeight="1" thickBot="1">
      <c r="A83" s="66" t="s">
        <v>75</v>
      </c>
      <c r="B83" s="67" t="s">
        <v>78</v>
      </c>
      <c r="C83" s="25" t="s">
        <v>42</v>
      </c>
      <c r="D83" s="68">
        <f>'[2]1марта19'!C62</f>
        <v>0</v>
      </c>
      <c r="E83" s="69">
        <f>'[2]1марта19'!E62</f>
        <v>1</v>
      </c>
      <c r="F83" s="47">
        <v>0</v>
      </c>
      <c r="G83" s="46">
        <f t="shared" si="80"/>
        <v>-1</v>
      </c>
      <c r="H83" s="68">
        <f>'[2]1марта19'!F62</f>
        <v>0</v>
      </c>
      <c r="I83" s="69">
        <f>'[2]1марта19'!H62</f>
        <v>1</v>
      </c>
      <c r="J83" s="47">
        <v>0</v>
      </c>
      <c r="K83" s="46">
        <f t="shared" si="81"/>
        <v>-1</v>
      </c>
      <c r="L83" s="68">
        <f>'[2]1марта19'!I62</f>
        <v>11</v>
      </c>
      <c r="M83" s="69">
        <f>'[2]1марта19'!K62</f>
        <v>0</v>
      </c>
      <c r="N83" s="47">
        <v>10</v>
      </c>
      <c r="O83" s="70">
        <f t="shared" si="82"/>
        <v>-1</v>
      </c>
      <c r="P83" s="68">
        <f>'[2]1марта19'!L62</f>
        <v>7</v>
      </c>
      <c r="Q83" s="69">
        <f>'[2]1марта19'!N62</f>
        <v>0</v>
      </c>
      <c r="R83" s="47">
        <v>10</v>
      </c>
      <c r="S83" s="50">
        <f t="shared" si="83"/>
        <v>3</v>
      </c>
      <c r="T83" s="68">
        <f>'[2]1марта19'!O62</f>
        <v>0</v>
      </c>
      <c r="U83" s="69">
        <f>'[2]1марта19'!Q62</f>
        <v>0</v>
      </c>
      <c r="V83" s="47"/>
      <c r="W83" s="50">
        <f t="shared" si="84"/>
        <v>0</v>
      </c>
      <c r="X83" s="33">
        <f t="shared" si="85"/>
        <v>18</v>
      </c>
      <c r="Y83" s="33">
        <f t="shared" si="85"/>
        <v>2</v>
      </c>
      <c r="Z83" s="26">
        <f t="shared" si="85"/>
        <v>20</v>
      </c>
      <c r="AA83" s="50">
        <f t="shared" si="86"/>
        <v>0</v>
      </c>
      <c r="AB83" s="52">
        <f t="shared" si="87"/>
        <v>2</v>
      </c>
      <c r="AC83" s="35">
        <f t="shared" si="79"/>
        <v>0</v>
      </c>
    </row>
    <row r="84" spans="1:29" s="75" customFormat="1" ht="24.75" customHeight="1" thickBot="1">
      <c r="A84" s="53"/>
      <c r="B84" s="89" t="s">
        <v>14</v>
      </c>
      <c r="C84" s="55"/>
      <c r="D84" s="56">
        <f>SUM(D81:D83)</f>
        <v>33</v>
      </c>
      <c r="E84" s="57">
        <f>SUM(E81:E83)</f>
        <v>3</v>
      </c>
      <c r="F84" s="57">
        <f>SUM(F81:F83)</f>
        <v>30</v>
      </c>
      <c r="G84" s="61">
        <f>SUM(G81:G83)</f>
        <v>-6</v>
      </c>
      <c r="H84" s="56">
        <f>SUM(H81:H83)</f>
        <v>29</v>
      </c>
      <c r="I84" s="57">
        <f t="shared" ref="I84:J84" si="88">SUM(I81:I83)</f>
        <v>2</v>
      </c>
      <c r="J84" s="57">
        <f t="shared" si="88"/>
        <v>34</v>
      </c>
      <c r="K84" s="61">
        <f>SUM(K81:K83)</f>
        <v>3</v>
      </c>
      <c r="L84" s="56">
        <f>SUM(L81:L83)</f>
        <v>37</v>
      </c>
      <c r="M84" s="57">
        <f t="shared" ref="M84:N84" si="89">SUM(M81:M83)</f>
        <v>0</v>
      </c>
      <c r="N84" s="57">
        <f t="shared" si="89"/>
        <v>35</v>
      </c>
      <c r="O84" s="61">
        <f>SUM(O81:O83)</f>
        <v>-2</v>
      </c>
      <c r="P84" s="56">
        <f>SUM(P81:P83)</f>
        <v>20</v>
      </c>
      <c r="Q84" s="57">
        <f t="shared" ref="Q84:R84" si="90">SUM(Q81:Q83)</f>
        <v>0</v>
      </c>
      <c r="R84" s="57">
        <f t="shared" si="90"/>
        <v>20</v>
      </c>
      <c r="S84" s="61">
        <f>SUM(S81:S83)</f>
        <v>0</v>
      </c>
      <c r="T84" s="56">
        <f>SUM(T81:T83)</f>
        <v>16</v>
      </c>
      <c r="U84" s="57">
        <f t="shared" ref="U84:V84" si="91">SUM(U81:U83)</f>
        <v>1</v>
      </c>
      <c r="V84" s="57">
        <f t="shared" si="91"/>
        <v>20</v>
      </c>
      <c r="W84" s="61">
        <f>SUM(W81:W83)</f>
        <v>3</v>
      </c>
      <c r="X84" s="57">
        <f>SUM(X81:X83)</f>
        <v>135</v>
      </c>
      <c r="Y84" s="57">
        <f t="shared" ref="Y84:Z84" si="92">SUM(Y81:Y83)</f>
        <v>6</v>
      </c>
      <c r="Z84" s="57">
        <f t="shared" si="92"/>
        <v>139</v>
      </c>
      <c r="AA84" s="61">
        <f>SUM(AA81:AA83)</f>
        <v>-2</v>
      </c>
      <c r="AB84" s="62">
        <f t="shared" si="87"/>
        <v>4</v>
      </c>
      <c r="AC84" s="35">
        <f t="shared" si="79"/>
        <v>-2</v>
      </c>
    </row>
    <row r="85" spans="1:29" ht="18" customHeight="1">
      <c r="A85" s="312" t="s">
        <v>79</v>
      </c>
      <c r="B85" s="312"/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312"/>
      <c r="P85" s="312"/>
      <c r="Q85" s="312"/>
      <c r="R85" s="312"/>
      <c r="S85" s="312"/>
      <c r="T85" s="312"/>
      <c r="U85" s="312"/>
      <c r="V85" s="312"/>
      <c r="W85" s="312"/>
      <c r="X85" s="312"/>
      <c r="Y85" s="312"/>
      <c r="Z85" s="312"/>
      <c r="AA85" s="312"/>
      <c r="AB85" s="312"/>
      <c r="AC85" s="35">
        <f t="shared" si="79"/>
        <v>0</v>
      </c>
    </row>
    <row r="86" spans="1:29" ht="10.5" customHeight="1" thickBot="1">
      <c r="A86" s="3"/>
      <c r="B86" s="4"/>
      <c r="C86" s="5"/>
      <c r="D86" s="5"/>
      <c r="E86" s="5"/>
      <c r="F86" s="6"/>
      <c r="G86" s="7"/>
      <c r="H86" s="5"/>
      <c r="I86" s="5"/>
      <c r="J86" s="6"/>
      <c r="K86" s="7"/>
      <c r="L86" s="5"/>
      <c r="M86" s="5"/>
      <c r="N86" s="8"/>
      <c r="O86" s="9"/>
      <c r="P86" s="5"/>
      <c r="Q86" s="5"/>
      <c r="R86" s="8"/>
      <c r="S86" s="7"/>
      <c r="T86" s="5"/>
      <c r="U86" s="5"/>
      <c r="V86" s="8"/>
      <c r="W86" s="7"/>
      <c r="X86" s="5"/>
      <c r="Y86" s="5"/>
      <c r="Z86" s="8"/>
      <c r="AA86" s="9"/>
      <c r="AC86" s="35">
        <f t="shared" si="79"/>
        <v>0</v>
      </c>
    </row>
    <row r="87" spans="1:29">
      <c r="A87" s="313" t="s">
        <v>5</v>
      </c>
      <c r="B87" s="315" t="s">
        <v>6</v>
      </c>
      <c r="C87" s="317" t="s">
        <v>7</v>
      </c>
      <c r="D87" s="319" t="s">
        <v>8</v>
      </c>
      <c r="E87" s="309"/>
      <c r="F87" s="309"/>
      <c r="G87" s="320"/>
      <c r="H87" s="306" t="s">
        <v>9</v>
      </c>
      <c r="I87" s="307"/>
      <c r="J87" s="307"/>
      <c r="K87" s="308"/>
      <c r="L87" s="306" t="s">
        <v>10</v>
      </c>
      <c r="M87" s="307"/>
      <c r="N87" s="307"/>
      <c r="O87" s="308"/>
      <c r="P87" s="306" t="s">
        <v>11</v>
      </c>
      <c r="Q87" s="307"/>
      <c r="R87" s="307"/>
      <c r="S87" s="308"/>
      <c r="T87" s="306" t="s">
        <v>12</v>
      </c>
      <c r="U87" s="307"/>
      <c r="V87" s="307"/>
      <c r="W87" s="308"/>
      <c r="X87" s="309" t="s">
        <v>13</v>
      </c>
      <c r="Y87" s="309"/>
      <c r="Z87" s="309"/>
      <c r="AA87" s="310"/>
      <c r="AB87" s="11" t="s">
        <v>14</v>
      </c>
      <c r="AC87" s="35" t="e">
        <f t="shared" si="79"/>
        <v>#VALUE!</v>
      </c>
    </row>
    <row r="88" spans="1:29" ht="45" customHeight="1" thickBot="1">
      <c r="A88" s="314"/>
      <c r="B88" s="316"/>
      <c r="C88" s="318"/>
      <c r="D88" s="90" t="s">
        <v>15</v>
      </c>
      <c r="E88" s="12" t="s">
        <v>16</v>
      </c>
      <c r="F88" s="13" t="s">
        <v>17</v>
      </c>
      <c r="G88" s="14" t="s">
        <v>18</v>
      </c>
      <c r="H88" s="15" t="s">
        <v>15</v>
      </c>
      <c r="I88" s="16" t="s">
        <v>16</v>
      </c>
      <c r="J88" s="17" t="s">
        <v>17</v>
      </c>
      <c r="K88" s="18" t="s">
        <v>18</v>
      </c>
      <c r="L88" s="15" t="s">
        <v>15</v>
      </c>
      <c r="M88" s="16" t="s">
        <v>16</v>
      </c>
      <c r="N88" s="17" t="s">
        <v>17</v>
      </c>
      <c r="O88" s="19" t="s">
        <v>18</v>
      </c>
      <c r="P88" s="20" t="s">
        <v>15</v>
      </c>
      <c r="Q88" s="16" t="s">
        <v>16</v>
      </c>
      <c r="R88" s="17" t="s">
        <v>17</v>
      </c>
      <c r="S88" s="21" t="s">
        <v>18</v>
      </c>
      <c r="T88" s="15" t="s">
        <v>15</v>
      </c>
      <c r="U88" s="16" t="s">
        <v>16</v>
      </c>
      <c r="V88" s="17" t="s">
        <v>17</v>
      </c>
      <c r="W88" s="18" t="s">
        <v>18</v>
      </c>
      <c r="X88" s="15" t="s">
        <v>15</v>
      </c>
      <c r="Y88" s="16" t="s">
        <v>16</v>
      </c>
      <c r="Z88" s="17" t="s">
        <v>17</v>
      </c>
      <c r="AA88" s="18" t="s">
        <v>18</v>
      </c>
      <c r="AB88" s="22" t="s">
        <v>19</v>
      </c>
      <c r="AC88" s="35" t="e">
        <f t="shared" si="79"/>
        <v>#VALUE!</v>
      </c>
    </row>
    <row r="89" spans="1:29" ht="29.25" hidden="1" customHeight="1" thickBot="1">
      <c r="A89" s="36"/>
      <c r="B89" s="37"/>
      <c r="C89" s="38"/>
      <c r="D89" s="39"/>
      <c r="E89" s="38"/>
      <c r="F89" s="12"/>
      <c r="G89" s="14"/>
      <c r="H89" s="39"/>
      <c r="I89" s="38"/>
      <c r="J89" s="12"/>
      <c r="K89" s="14"/>
      <c r="L89" s="39"/>
      <c r="M89" s="38"/>
      <c r="N89" s="12"/>
      <c r="O89" s="65"/>
      <c r="P89" s="39"/>
      <c r="Q89" s="38"/>
      <c r="R89" s="12"/>
      <c r="S89" s="31"/>
      <c r="T89" s="39"/>
      <c r="U89" s="38"/>
      <c r="V89" s="12"/>
      <c r="W89" s="31"/>
      <c r="X89" s="33"/>
      <c r="Y89" s="33"/>
      <c r="Z89" s="26"/>
      <c r="AA89" s="31"/>
      <c r="AB89" s="34"/>
      <c r="AC89" s="35"/>
    </row>
    <row r="90" spans="1:29" ht="29.25" customHeight="1" thickBot="1">
      <c r="A90" s="36" t="s">
        <v>80</v>
      </c>
      <c r="B90" s="37" t="s">
        <v>81</v>
      </c>
      <c r="C90" s="38" t="s">
        <v>28</v>
      </c>
      <c r="D90" s="33">
        <f>'[2]1марта19'!C398</f>
        <v>0</v>
      </c>
      <c r="E90" s="64">
        <f>'[2]1марта19'!E398</f>
        <v>0</v>
      </c>
      <c r="F90" s="12">
        <v>0</v>
      </c>
      <c r="G90" s="14">
        <f t="shared" ref="G90:G92" si="93">F90-(D90+E90)</f>
        <v>0</v>
      </c>
      <c r="H90" s="33">
        <f>'[2]1марта19'!F398</f>
        <v>0</v>
      </c>
      <c r="I90" s="64">
        <f>'[2]1марта19'!H398</f>
        <v>0</v>
      </c>
      <c r="J90" s="12">
        <v>0</v>
      </c>
      <c r="K90" s="14">
        <f t="shared" ref="K90:K92" si="94">J90-(H90+I90)</f>
        <v>0</v>
      </c>
      <c r="L90" s="33">
        <f>'[2]1марта19'!I398</f>
        <v>0</v>
      </c>
      <c r="M90" s="64">
        <f>'[2]1марта19'!K398</f>
        <v>0</v>
      </c>
      <c r="N90" s="12">
        <v>0</v>
      </c>
      <c r="O90" s="65">
        <f t="shared" ref="O90:O92" si="95">N90-(L90+M90)</f>
        <v>0</v>
      </c>
      <c r="P90" s="33">
        <f>'[2]1марта19'!L398</f>
        <v>0</v>
      </c>
      <c r="Q90" s="64">
        <f>'[2]1марта19'!N398</f>
        <v>0</v>
      </c>
      <c r="R90" s="12">
        <v>0</v>
      </c>
      <c r="S90" s="31">
        <f t="shared" ref="S90:S92" si="96">R90-(P90+Q90)</f>
        <v>0</v>
      </c>
      <c r="T90" s="33">
        <f>'[2]1марта19'!O398</f>
        <v>5</v>
      </c>
      <c r="U90" s="64">
        <f>'[2]1марта19'!Q398</f>
        <v>0</v>
      </c>
      <c r="V90" s="12">
        <v>5</v>
      </c>
      <c r="W90" s="31">
        <f t="shared" ref="W90:W92" si="97">V90-(T90+U90)</f>
        <v>0</v>
      </c>
      <c r="X90" s="33">
        <f>D90+H90+L90+P90+T90</f>
        <v>5</v>
      </c>
      <c r="Y90" s="33">
        <f>E90+I90+M90+Q90+U90</f>
        <v>0</v>
      </c>
      <c r="Z90" s="26">
        <f>F90+J90+N90+R90+V90</f>
        <v>5</v>
      </c>
      <c r="AA90" s="31">
        <f t="shared" ref="AA90:AA92" si="98">Z90-(X90+Y90)</f>
        <v>0</v>
      </c>
      <c r="AB90" s="34">
        <f t="shared" ref="AB90:AB93" si="99">Z90-X90</f>
        <v>0</v>
      </c>
      <c r="AC90" s="35">
        <f t="shared" si="79"/>
        <v>0</v>
      </c>
    </row>
    <row r="91" spans="1:29" s="77" customFormat="1" ht="29.25" hidden="1" customHeight="1" thickBot="1">
      <c r="A91" s="36"/>
      <c r="B91" s="37"/>
      <c r="C91" s="38"/>
      <c r="D91" s="39"/>
      <c r="E91" s="38"/>
      <c r="F91" s="12"/>
      <c r="G91" s="14"/>
      <c r="H91" s="39"/>
      <c r="I91" s="38"/>
      <c r="J91" s="12"/>
      <c r="K91" s="14"/>
      <c r="L91" s="39"/>
      <c r="M91" s="38"/>
      <c r="N91" s="12"/>
      <c r="O91" s="65"/>
      <c r="P91" s="39"/>
      <c r="Q91" s="38"/>
      <c r="R91" s="12"/>
      <c r="S91" s="31"/>
      <c r="T91" s="39"/>
      <c r="U91" s="38"/>
      <c r="V91" s="12"/>
      <c r="W91" s="31"/>
      <c r="X91" s="33"/>
      <c r="Y91" s="33"/>
      <c r="Z91" s="26"/>
      <c r="AA91" s="31"/>
      <c r="AB91" s="34"/>
      <c r="AC91" s="35"/>
    </row>
    <row r="92" spans="1:29" ht="33" customHeight="1" thickBot="1">
      <c r="A92" s="66" t="s">
        <v>80</v>
      </c>
      <c r="B92" s="67" t="s">
        <v>82</v>
      </c>
      <c r="C92" s="25" t="s">
        <v>22</v>
      </c>
      <c r="D92" s="68">
        <f>'[2]1марта19'!C422</f>
        <v>10</v>
      </c>
      <c r="E92" s="69">
        <f>'[2]1марта19'!E422</f>
        <v>0</v>
      </c>
      <c r="F92" s="91">
        <v>10</v>
      </c>
      <c r="G92" s="46">
        <f t="shared" si="93"/>
        <v>0</v>
      </c>
      <c r="H92" s="68">
        <f>'[2]1марта19'!F422</f>
        <v>12</v>
      </c>
      <c r="I92" s="69">
        <f>'[2]1марта19'!H422</f>
        <v>0</v>
      </c>
      <c r="J92" s="91">
        <v>12</v>
      </c>
      <c r="K92" s="46">
        <f t="shared" si="94"/>
        <v>0</v>
      </c>
      <c r="L92" s="68">
        <f>'[2]1марта19'!I422</f>
        <v>12</v>
      </c>
      <c r="M92" s="69">
        <f>'[2]1марта19'!K422</f>
        <v>0</v>
      </c>
      <c r="N92" s="47">
        <v>12</v>
      </c>
      <c r="O92" s="70">
        <f t="shared" si="95"/>
        <v>0</v>
      </c>
      <c r="P92" s="68">
        <f>'[2]1марта19'!L422</f>
        <v>0</v>
      </c>
      <c r="Q92" s="69">
        <f>'[2]1марта19'!N422</f>
        <v>0</v>
      </c>
      <c r="R92" s="47"/>
      <c r="S92" s="50">
        <f t="shared" si="96"/>
        <v>0</v>
      </c>
      <c r="T92" s="68">
        <f>'[2]1марта19'!O422</f>
        <v>0</v>
      </c>
      <c r="U92" s="69">
        <f>'[2]1марта19'!Q422</f>
        <v>0</v>
      </c>
      <c r="V92" s="47"/>
      <c r="W92" s="50">
        <f t="shared" si="97"/>
        <v>0</v>
      </c>
      <c r="X92" s="33">
        <f>D92+H92+L92+P92+T92</f>
        <v>34</v>
      </c>
      <c r="Y92" s="33">
        <f>E92+I92+M92+Q92+U92</f>
        <v>0</v>
      </c>
      <c r="Z92" s="26">
        <f>F92+J92+N92+R92+V92</f>
        <v>34</v>
      </c>
      <c r="AA92" s="50">
        <f t="shared" si="98"/>
        <v>0</v>
      </c>
      <c r="AB92" s="52">
        <f t="shared" si="99"/>
        <v>0</v>
      </c>
      <c r="AC92" s="35">
        <f t="shared" si="79"/>
        <v>0</v>
      </c>
    </row>
    <row r="93" spans="1:29" s="71" customFormat="1" ht="27" customHeight="1" thickBot="1">
      <c r="A93" s="53"/>
      <c r="B93" s="89" t="s">
        <v>14</v>
      </c>
      <c r="C93" s="55"/>
      <c r="D93" s="73">
        <f>SUM(D89:D92)</f>
        <v>10</v>
      </c>
      <c r="E93" s="74">
        <f t="shared" ref="E93:F93" si="100">SUM(E89:E92)</f>
        <v>0</v>
      </c>
      <c r="F93" s="74">
        <f t="shared" si="100"/>
        <v>10</v>
      </c>
      <c r="G93" s="61">
        <f>SUM(G89:G92)</f>
        <v>0</v>
      </c>
      <c r="H93" s="73">
        <f>SUM(H89:H92)</f>
        <v>12</v>
      </c>
      <c r="I93" s="74">
        <f t="shared" ref="I93:J93" si="101">SUM(I89:I92)</f>
        <v>0</v>
      </c>
      <c r="J93" s="74">
        <f t="shared" si="101"/>
        <v>12</v>
      </c>
      <c r="K93" s="61">
        <f>SUM(K89:K92)</f>
        <v>0</v>
      </c>
      <c r="L93" s="73">
        <f>SUM(L89:L92)</f>
        <v>12</v>
      </c>
      <c r="M93" s="74">
        <f t="shared" ref="M93:N93" si="102">SUM(M89:M92)</f>
        <v>0</v>
      </c>
      <c r="N93" s="74">
        <f t="shared" si="102"/>
        <v>12</v>
      </c>
      <c r="O93" s="61">
        <f>SUM(O89:O92)</f>
        <v>0</v>
      </c>
      <c r="P93" s="73">
        <f>SUM(P89:P92)</f>
        <v>0</v>
      </c>
      <c r="Q93" s="74">
        <f t="shared" ref="Q93:R93" si="103">SUM(Q89:Q92)</f>
        <v>0</v>
      </c>
      <c r="R93" s="74">
        <f t="shared" si="103"/>
        <v>0</v>
      </c>
      <c r="S93" s="61">
        <f>SUM(S89:S92)</f>
        <v>0</v>
      </c>
      <c r="T93" s="73">
        <f>SUM(T89:T92)</f>
        <v>5</v>
      </c>
      <c r="U93" s="74">
        <f t="shared" ref="U93:V93" si="104">SUM(U89:U92)</f>
        <v>0</v>
      </c>
      <c r="V93" s="74">
        <f t="shared" si="104"/>
        <v>5</v>
      </c>
      <c r="W93" s="61">
        <f>SUM(W89:W92)</f>
        <v>0</v>
      </c>
      <c r="X93" s="74">
        <f>SUM(X89:X92)</f>
        <v>39</v>
      </c>
      <c r="Y93" s="74">
        <f t="shared" ref="Y93:Z93" si="105">SUM(Y89:Y92)</f>
        <v>0</v>
      </c>
      <c r="Z93" s="74">
        <f t="shared" si="105"/>
        <v>39</v>
      </c>
      <c r="AA93" s="61">
        <f>SUM(AA89:AA92)</f>
        <v>0</v>
      </c>
      <c r="AB93" s="62">
        <f t="shared" si="99"/>
        <v>0</v>
      </c>
      <c r="AC93" s="35">
        <f t="shared" si="79"/>
        <v>0</v>
      </c>
    </row>
    <row r="94" spans="1:29" s="71" customFormat="1" ht="44.25" hidden="1" customHeight="1">
      <c r="B94" s="92"/>
      <c r="C94" s="93"/>
      <c r="D94" s="94">
        <f t="shared" ref="D94:AA94" si="106">SUM(D10:D12,D19:D20,D26:D29,D35:D39,D45:D46,D52:D60,D66:D75,D81:D83,D89:D92)</f>
        <v>177</v>
      </c>
      <c r="E94" s="94">
        <f t="shared" si="106"/>
        <v>15</v>
      </c>
      <c r="F94" s="94">
        <f t="shared" si="106"/>
        <v>182</v>
      </c>
      <c r="G94" s="95">
        <f t="shared" si="106"/>
        <v>-10</v>
      </c>
      <c r="H94" s="94">
        <f t="shared" si="106"/>
        <v>193</v>
      </c>
      <c r="I94" s="94">
        <f t="shared" si="106"/>
        <v>9</v>
      </c>
      <c r="J94" s="94">
        <f t="shared" si="106"/>
        <v>200</v>
      </c>
      <c r="K94" s="95">
        <f t="shared" si="106"/>
        <v>-2</v>
      </c>
      <c r="L94" s="94">
        <f t="shared" si="106"/>
        <v>207</v>
      </c>
      <c r="M94" s="94">
        <f t="shared" si="106"/>
        <v>4</v>
      </c>
      <c r="N94" s="94">
        <f t="shared" si="106"/>
        <v>220</v>
      </c>
      <c r="O94" s="95">
        <f t="shared" si="106"/>
        <v>9</v>
      </c>
      <c r="P94" s="94">
        <f t="shared" si="106"/>
        <v>129</v>
      </c>
      <c r="Q94" s="94">
        <f t="shared" si="106"/>
        <v>1</v>
      </c>
      <c r="R94" s="94">
        <f t="shared" si="106"/>
        <v>135</v>
      </c>
      <c r="S94" s="95">
        <f t="shared" si="106"/>
        <v>5</v>
      </c>
      <c r="T94" s="94">
        <f t="shared" si="106"/>
        <v>119</v>
      </c>
      <c r="U94" s="94">
        <f t="shared" si="106"/>
        <v>1</v>
      </c>
      <c r="V94" s="94">
        <f t="shared" si="106"/>
        <v>137</v>
      </c>
      <c r="W94" s="95">
        <f t="shared" si="106"/>
        <v>17</v>
      </c>
      <c r="X94" s="94">
        <f t="shared" si="106"/>
        <v>825</v>
      </c>
      <c r="Y94" s="94">
        <f t="shared" si="106"/>
        <v>30</v>
      </c>
      <c r="Z94" s="94">
        <f t="shared" si="106"/>
        <v>874</v>
      </c>
      <c r="AA94" s="95">
        <f t="shared" si="106"/>
        <v>19</v>
      </c>
      <c r="AB94" s="10"/>
      <c r="AC94" s="35">
        <f t="shared" si="79"/>
        <v>19</v>
      </c>
    </row>
    <row r="95" spans="1:29" s="100" customFormat="1" ht="75" customHeight="1">
      <c r="A95" s="96"/>
      <c r="B95" s="277" t="s">
        <v>83</v>
      </c>
      <c r="C95" s="277"/>
      <c r="D95" s="277"/>
      <c r="E95" s="277"/>
      <c r="F95" s="277"/>
      <c r="G95" s="277"/>
      <c r="H95" s="277"/>
      <c r="I95" s="277"/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97"/>
      <c r="U95" s="97"/>
      <c r="V95" s="97"/>
      <c r="W95" s="97"/>
      <c r="X95" s="97"/>
      <c r="Y95" s="97"/>
      <c r="Z95" s="97"/>
      <c r="AA95" s="97"/>
      <c r="AB95" s="98"/>
      <c r="AC95" s="99"/>
    </row>
    <row r="97" spans="1:29">
      <c r="A97" s="96"/>
      <c r="B97" s="101"/>
      <c r="C97" s="102"/>
      <c r="D97" s="103"/>
      <c r="E97" s="103"/>
      <c r="F97" s="104"/>
      <c r="G97" s="105"/>
      <c r="H97" s="103"/>
      <c r="I97" s="103"/>
      <c r="J97" s="106"/>
      <c r="K97" s="105"/>
      <c r="L97" s="103"/>
      <c r="M97" s="311"/>
      <c r="N97" s="311"/>
      <c r="O97" s="311"/>
      <c r="P97" s="311"/>
      <c r="Q97" s="311"/>
      <c r="R97" s="106"/>
      <c r="S97" s="107"/>
      <c r="T97" s="103"/>
      <c r="U97" s="103"/>
      <c r="V97" s="106"/>
      <c r="W97" s="107"/>
      <c r="X97" s="108"/>
      <c r="Y97" s="108"/>
      <c r="Z97" s="104"/>
      <c r="AA97" s="107"/>
    </row>
    <row r="98" spans="1:29" s="10" customFormat="1">
      <c r="A98" s="110" t="s">
        <v>84</v>
      </c>
      <c r="B98" s="111"/>
      <c r="C98" s="112"/>
      <c r="D98" s="113"/>
      <c r="E98" s="113"/>
      <c r="F98" s="114"/>
      <c r="G98" s="115"/>
      <c r="H98" s="113"/>
      <c r="I98" s="113"/>
      <c r="J98" s="116"/>
      <c r="K98" s="115"/>
      <c r="L98" s="113"/>
      <c r="M98" s="113"/>
      <c r="N98" s="117"/>
      <c r="O98" s="118"/>
      <c r="P98" s="113"/>
      <c r="Q98" s="113"/>
      <c r="R98" s="117"/>
      <c r="S98" s="115"/>
      <c r="T98" s="113"/>
      <c r="U98" s="113"/>
      <c r="V98" s="117"/>
      <c r="W98" s="115"/>
      <c r="X98" s="119"/>
      <c r="Y98" s="119"/>
      <c r="Z98" s="120"/>
      <c r="AA98" s="118"/>
      <c r="AC98" s="1"/>
    </row>
  </sheetData>
  <mergeCells count="96">
    <mergeCell ref="A1:AB1"/>
    <mergeCell ref="A2:AA2"/>
    <mergeCell ref="A3:AB3"/>
    <mergeCell ref="A4:AB4"/>
    <mergeCell ref="A6:AB6"/>
    <mergeCell ref="L8:O8"/>
    <mergeCell ref="P8:S8"/>
    <mergeCell ref="T8:W8"/>
    <mergeCell ref="X8:AA8"/>
    <mergeCell ref="A15:AB15"/>
    <mergeCell ref="A8:A9"/>
    <mergeCell ref="B8:B9"/>
    <mergeCell ref="C8:C9"/>
    <mergeCell ref="D8:G8"/>
    <mergeCell ref="H8:K8"/>
    <mergeCell ref="L17:O17"/>
    <mergeCell ref="P17:S17"/>
    <mergeCell ref="T17:W17"/>
    <mergeCell ref="X17:AA17"/>
    <mergeCell ref="A22:AB22"/>
    <mergeCell ref="A17:A18"/>
    <mergeCell ref="B17:B18"/>
    <mergeCell ref="C17:C18"/>
    <mergeCell ref="D17:G17"/>
    <mergeCell ref="H17:K17"/>
    <mergeCell ref="L24:O24"/>
    <mergeCell ref="P24:S24"/>
    <mergeCell ref="T24:W24"/>
    <mergeCell ref="X24:AA24"/>
    <mergeCell ref="A31:AB31"/>
    <mergeCell ref="A24:A25"/>
    <mergeCell ref="B24:B25"/>
    <mergeCell ref="C24:C25"/>
    <mergeCell ref="D24:G24"/>
    <mergeCell ref="H24:K24"/>
    <mergeCell ref="L33:O33"/>
    <mergeCell ref="P33:S33"/>
    <mergeCell ref="T33:W33"/>
    <mergeCell ref="X33:AA33"/>
    <mergeCell ref="A41:AB41"/>
    <mergeCell ref="A33:A34"/>
    <mergeCell ref="B33:B34"/>
    <mergeCell ref="C33:C34"/>
    <mergeCell ref="D33:G33"/>
    <mergeCell ref="H33:K33"/>
    <mergeCell ref="L43:O43"/>
    <mergeCell ref="P43:S43"/>
    <mergeCell ref="T43:W43"/>
    <mergeCell ref="X43:AA43"/>
    <mergeCell ref="A48:AB48"/>
    <mergeCell ref="A43:A44"/>
    <mergeCell ref="B43:B44"/>
    <mergeCell ref="C43:C44"/>
    <mergeCell ref="D43:G43"/>
    <mergeCell ref="H43:K43"/>
    <mergeCell ref="L50:O50"/>
    <mergeCell ref="P50:S50"/>
    <mergeCell ref="T50:W50"/>
    <mergeCell ref="X50:AA50"/>
    <mergeCell ref="A62:AB62"/>
    <mergeCell ref="A50:A51"/>
    <mergeCell ref="B50:B51"/>
    <mergeCell ref="C50:C51"/>
    <mergeCell ref="D50:G50"/>
    <mergeCell ref="H50:K50"/>
    <mergeCell ref="L64:O64"/>
    <mergeCell ref="P64:S64"/>
    <mergeCell ref="T64:W64"/>
    <mergeCell ref="X64:AA64"/>
    <mergeCell ref="A77:AB77"/>
    <mergeCell ref="A64:A65"/>
    <mergeCell ref="B64:B65"/>
    <mergeCell ref="C64:C65"/>
    <mergeCell ref="D64:G64"/>
    <mergeCell ref="H64:K64"/>
    <mergeCell ref="M97:Q97"/>
    <mergeCell ref="L79:O79"/>
    <mergeCell ref="P79:S79"/>
    <mergeCell ref="T79:W79"/>
    <mergeCell ref="X79:AA79"/>
    <mergeCell ref="A85:AB85"/>
    <mergeCell ref="A87:A88"/>
    <mergeCell ref="B87:B88"/>
    <mergeCell ref="C87:C88"/>
    <mergeCell ref="D87:G87"/>
    <mergeCell ref="H87:K87"/>
    <mergeCell ref="A79:A80"/>
    <mergeCell ref="B79:B80"/>
    <mergeCell ref="C79:C80"/>
    <mergeCell ref="D79:G79"/>
    <mergeCell ref="H79:K79"/>
    <mergeCell ref="L87:O87"/>
    <mergeCell ref="P87:S87"/>
    <mergeCell ref="T87:W87"/>
    <mergeCell ref="X87:AA87"/>
    <mergeCell ref="B95:S9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12" orientation="landscape" horizontalDpi="180" verticalDpi="180" r:id="rId1"/>
  <rowBreaks count="4" manualBreakCount="4">
    <brk id="30" max="28" man="1"/>
    <brk id="47" max="28" man="1"/>
    <brk id="61" max="28" man="1"/>
    <brk id="76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дневное</vt:lpstr>
      <vt:lpstr>заочное</vt:lpstr>
      <vt:lpstr>дневное!Заголовки_для_печати</vt:lpstr>
      <vt:lpstr>заочное!Заголовки_для_печати</vt:lpstr>
      <vt:lpstr>дневное!Область_печати</vt:lpstr>
      <vt:lpstr>заочное!Область_печати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2019-03-04T12:58:42Z</dcterms:created>
  <dcterms:modified xsi:type="dcterms:W3CDTF">2019-03-04T13:15:57Z</dcterms:modified>
</cp:coreProperties>
</file>